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E42B8102-1E21-4167-8531-DF6C9331754C}"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B10" i="9"/>
  <c r="B9" i="9"/>
  <c r="B8" i="9"/>
  <c r="E39" i="15"/>
  <c r="D39" i="15"/>
  <c r="B24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15" i="15"/>
  <c r="F214" i="15"/>
  <c r="F213" i="15"/>
  <c r="F212" i="15"/>
  <c r="F211" i="15"/>
  <c r="F210" i="15"/>
  <c r="F195" i="15"/>
  <c r="F194" i="15"/>
  <c r="F193" i="15"/>
  <c r="F192" i="15"/>
  <c r="F191" i="15"/>
  <c r="F189" i="15"/>
  <c r="F188" i="15"/>
  <c r="F187" i="15"/>
  <c r="F186" i="15"/>
  <c r="F185" i="15"/>
  <c r="F184" i="15"/>
  <c r="F183" i="15"/>
  <c r="F182" i="15"/>
  <c r="F181" i="15"/>
  <c r="F180" i="15"/>
  <c r="F179" i="15"/>
  <c r="F178" i="15"/>
  <c r="F177" i="15"/>
  <c r="F176" i="15"/>
  <c r="F175"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45" i="15"/>
  <c r="F144" i="15"/>
  <c r="F143" i="15"/>
  <c r="F142" i="15"/>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L69"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C39" i="15"/>
  <c r="E38" i="15"/>
  <c r="D38" i="15"/>
  <c r="B38" i="15"/>
  <c r="C24" i="15"/>
  <c r="A24" i="15"/>
  <c r="C23" i="15"/>
  <c r="A23" i="15"/>
  <c r="C22" i="15"/>
  <c r="A22" i="15"/>
  <c r="D20" i="15"/>
  <c r="J19" i="15"/>
  <c r="K19" i="15" s="1"/>
  <c r="A10" i="12"/>
  <c r="A8" i="12"/>
  <c r="A5" i="12"/>
  <c r="F39" i="15" l="1"/>
  <c r="F38" i="15"/>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<sst xmlns="http://schemas.openxmlformats.org/spreadsheetml/2006/main" count="1028" uniqueCount="569">
  <si>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</si>
  <si>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</si>
  <si>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</si>
  <si>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</si>
  <si>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</si>
  <si>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</si>
  <si>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</si>
  <si>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</si>
  <si>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</si>
  <si>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</si>
  <si>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</si>
  <si>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</si>
  <si>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</si>
  <si>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</si>
  <si>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</si>
  <si>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</si>
  <si>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</si>
  <si>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</si>
  <si>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</si>
  <si>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</si>
  <si>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</si>
  <si>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</si>
  <si>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</si>
  <si>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</si>
  <si>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</si>
  <si>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</si>
  <si>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</si>
  <si>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</si>
  <si>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</si>
  <si>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</si>
  <si>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</si>
  <si>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</si>
  <si>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</si>
  <si>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</si>
  <si>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</si>
  <si>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</si>
  <si>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</si>
  <si>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</si>
  <si>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</si>
  <si>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</si>
  <si>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</si>
  <si>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</si>
  <si>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</si>
  <si>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</si>
  <si>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</si>
  <si>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</si>
  <si>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</si>
  <si>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</si>
  <si>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</si>
  <si>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</si>
  <si>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</si>
  <si>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</si>
  <si>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</si>
  <si>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</si>
  <si>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</si>
  <si>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</si>
  <si>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</si>
  <si>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</si>
  <si>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</si>
  <si>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</si>
  <si>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</si>
  <si>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</si>
  <si>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</si>
  <si>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</si>
  <si>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</si>
  <si>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</si>
  <si>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</si>
  <si>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</si>
  <si>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</si>
  <si>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</si>
  <si>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</si>
  <si>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</si>
  <si>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</si>
  <si>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</si>
  <si>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</si>
  <si>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</si>
  <si>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</si>
  <si>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</si>
  <si>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</si>
  <si>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</si>
  <si>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</si>
  <si>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</si>
  <si>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</si>
  <si>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</si>
  <si>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</si>
  <si>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</si>
  <si>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</si>
  <si>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</si>
  <si>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</si>
  <si>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</si>
  <si>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</si>
  <si>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</si>
  <si>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</si>
  <si>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</si>
  <si>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</si>
  <si>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</si>
  <si>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</si>
  <si>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</si>
  <si>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</si>
  <si>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</si>
  <si>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</si>
  <si>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</si>
  <si>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</si>
  <si>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</si>
  <si>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</si>
  <si>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</si>
  <si>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</si>
  <si>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</si>
  <si>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</si>
  <si>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</si>
  <si>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</si>
  <si>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</si>
  <si>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</si>
  <si>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</si>
  <si>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</si>
  <si>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</si>
  <si>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</si>
  <si>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</si>
  <si>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</si>
  <si>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</si>
  <si>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</si>
  <si>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</si>
  <si>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</si>
  <si>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</si>
  <si>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</si>
  <si>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</si>
  <si>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</si>
  <si>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</si>
  <si>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</si>
  <si>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</si>
  <si>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</si>
  <si>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</si>
  <si>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</si>
  <si>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</si>
  <si>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</si>
  <si>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</si>
  <si>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</si>
  <si>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</si>
  <si>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</si>
  <si>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</si>
  <si>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</si>
  <si>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</si>
  <si>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</si>
  <si>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</si>
  <si>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</si>
  <si>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</si>
  <si>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</si>
  <si>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</si>
  <si>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</si>
  <si>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</si>
  <si>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</si>
  <si>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</si>
  <si>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</si>
  <si>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</si>
  <si>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</si>
  <si>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</si>
  <si>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</si>
  <si>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</si>
  <si>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</si>
  <si>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</si>
  <si>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</si>
  <si>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</si>
  <si>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</si>
  <si>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</si>
  <si>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</si>
  <si>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</si>
  <si>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</si>
  <si>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</si>
  <si>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</si>
  <si>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</si>
  <si>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</si>
  <si>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</si>
  <si>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</si>
  <si>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</si>
  <si>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</si>
  <si>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</si>
  <si>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</si>
  <si>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</si>
  <si>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</si>
  <si>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</si>
  <si>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</si>
  <si>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</si>
  <si>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</si>
  <si>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</si>
  <si>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</si>
  <si>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</si>
  <si>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</si>
  <si>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</si>
  <si>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</si>
  <si>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</si>
  <si>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</si>
  <si>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</si>
  <si>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</si>
  <si>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</si>
  <si>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</si>
  <si>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</si>
  <si>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</si>
  <si>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</si>
  <si>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</si>
  <si>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</si>
  <si>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</si>
  <si>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</si>
  <si>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</si>
  <si>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</si>
  <si>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</si>
  <si>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</si>
  <si>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</si>
  <si>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</si>
  <si>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</si>
  <si>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</si>
  <si>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</si>
  <si>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</si>
  <si>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</si>
  <si>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</si>
  <si>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</si>
  <si>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</si>
  <si>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</si>
  <si>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</si>
  <si>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</si>
  <si>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</si>
  <si>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</si>
  <si>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</si>
  <si>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</si>
  <si>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</si>
  <si>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</si>
  <si>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</si>
  <si>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</si>
  <si>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</si>
  <si>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</si>
  <si>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</si>
  <si>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</si>
  <si>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</si>
  <si>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</si>
  <si>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</si>
  <si>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</si>
  <si>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</si>
  <si>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</si>
  <si>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</si>
  <si>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</si>
  <si>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</si>
  <si>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</si>
  <si>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</si>
  <si>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</si>
  <si>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</si>
  <si>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</si>
  <si>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</si>
  <si>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</si>
  <si>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</si>
  <si>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</si>
  <si>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</si>
  <si>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</si>
  <si>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</si>
  <si>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</si>
  <si>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</si>
  <si>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</si>
  <si>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</si>
  <si>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</si>
  <si>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</si>
  <si>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</si>
  <si>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</si>
  <si>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</si>
  <si>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</si>
  <si>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</si>
  <si>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</si>
  <si>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</si>
  <si>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</si>
  <si>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</si>
  <si>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</si>
  <si>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</si>
  <si>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</si>
  <si>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</si>
  <si>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</si>
  <si>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</si>
  <si>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</si>
  <si>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</si>
  <si>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</si>
  <si>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</si>
  <si>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</si>
  <si>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</si>
  <si>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</si>
  <si>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</si>
  <si>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</si>
  <si>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</si>
  <si>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</si>
  <si>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</si>
  <si>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</si>
  <si>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</si>
  <si>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</si>
  <si>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</si>
  <si>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</si>
  <si>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</si>
  <si>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</si>
  <si>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</si>
  <si>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</si>
  <si>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</si>
  <si>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</si>
  <si>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</si>
  <si>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</si>
  <si>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</si>
  <si>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</si>
  <si>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</si>
  <si>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</si>
  <si>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</si>
  <si>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</si>
  <si>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</si>
  <si>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</si>
  <si>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</si>
  <si>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</si>
  <si>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</si>
  <si>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</si>
  <si>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</si>
  <si>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</si>
  <si>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</si>
  <si>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</si>
  <si>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</si>
  <si>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</si>
  <si>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Bioinformatics and Systems Biology</t>
  </si>
  <si>
    <t>Moloecular Biology, 5 ECTS (e.g DNA, RNA, proteins, enzyms, pathways, transcription, translation, replication)</t>
  </si>
  <si>
    <t>Programming, 5 ECTS (e.g. Python, Perl, Java, C, C++, Ruby)</t>
  </si>
  <si>
    <t>How do you fulfil the academic requirements  
Mention the Course/subject name and number from your academic transcript
(minimum academic level has to be bachelors)</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</si>
  <si>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</si>
  <si>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</si>
  <si>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</si>
  <si>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</si>
  <si>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</si>
  <si>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</si>
  <si>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</si>
  <si>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</si>
  <si>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</si>
  <si>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</si>
  <si>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</si>
  <si>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</si>
  <si>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</si>
  <si>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</si>
  <si>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</si>
  <si>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</si>
  <si>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</si>
  <si>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</si>
  <si>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</si>
  <si>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</si>
  <si>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</si>
  <si>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</si>
  <si>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</si>
  <si>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</si>
  <si>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</si>
  <si>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</si>
  <si>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</si>
  <si>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</si>
  <si>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</si>
  <si>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</si>
  <si>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</si>
  <si>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</si>
  <si>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</si>
  <si>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</si>
  <si>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</si>
  <si>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</si>
  <si>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</si>
  <si>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</si>
  <si>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</si>
  <si>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</si>
  <si>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</si>
  <si>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</si>
  <si>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</si>
  <si>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</si>
  <si>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</si>
  <si>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</si>
  <si>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</si>
  <si>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</si>
  <si>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</si>
  <si>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</si>
  <si>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</si>
  <si>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</si>
  <si>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</si>
  <si>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</si>
  <si>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</si>
  <si>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</si>
  <si>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</si>
  <si>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</si>
  <si>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</si>
  <si>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</si>
  <si>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</si>
  <si>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</si>
  <si>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</si>
  <si>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</si>
  <si>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</si>
  <si>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</si>
  <si>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</si>
  <si>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</si>
  <si>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</si>
  <si>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</si>
  <si>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</si>
  <si>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</si>
  <si>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</si>
  <si>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</si>
  <si>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</si>
  <si>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</si>
  <si>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</si>
  <si>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</si>
  <si>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</si>
  <si>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</si>
  <si>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</si>
  <si>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</si>
  <si>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</si>
  <si>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</si>
  <si>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</si>
  <si>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</si>
  <si>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</si>
  <si>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</si>
  <si>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</si>
  <si>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</si>
  <si>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</si>
  <si>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</si>
  <si>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</si>
  <si>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</si>
  <si>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</si>
  <si>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</si>
  <si>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</si>
  <si>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</si>
  <si>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</si>
  <si>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</si>
  <si>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</si>
  <si>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</si>
  <si>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</si>
  <si>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</si>
  <si>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</si>
  <si>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</si>
  <si>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</si>
  <si>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</si>
  <si>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</si>
  <si>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</si>
  <si>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</si>
  <si>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</si>
  <si>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</si>
  <si>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</si>
  <si>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</si>
  <si>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</si>
  <si>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</si>
  <si>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</si>
  <si>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</si>
  <si>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</si>
  <si>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</si>
  <si>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</si>
  <si>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</si>
  <si>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</si>
  <si>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</si>
  <si>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</si>
  <si>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</si>
  <si>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</si>
  <si>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</si>
  <si>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</si>
  <si>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</si>
  <si>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</si>
  <si>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</si>
  <si>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</si>
  <si>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</si>
  <si>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</si>
  <si>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</si>
  <si>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</si>
  <si>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</si>
  <si>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</si>
  <si>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</si>
  <si>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</si>
  <si>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</si>
  <si>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</si>
  <si>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</si>
  <si>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</si>
  <si>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</si>
  <si>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</si>
  <si>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</si>
  <si>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</si>
  <si>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</si>
  <si>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</si>
  <si>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</si>
  <si>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</si>
  <si>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</si>
  <si>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</si>
  <si>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</si>
  <si>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</si>
  <si>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</si>
  <si>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</si>
  <si>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</si>
  <si>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</si>
  <si>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</si>
  <si>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</si>
  <si>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</si>
  <si>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</si>
  <si>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</si>
  <si>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</si>
  <si>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</si>
  <si>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</si>
  <si>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</si>
  <si>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</si>
  <si>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</si>
  <si>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</si>
  <si>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</si>
  <si>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</si>
  <si>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</si>
  <si>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</si>
  <si>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</si>
  <si>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</si>
  <si>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</si>
  <si>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</si>
  <si>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</si>
  <si>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</si>
  <si>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</si>
  <si>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</si>
  <si>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</si>
  <si>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</si>
  <si>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</si>
  <si>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</si>
  <si>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</si>
  <si>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</si>
  <si>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</si>
  <si>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</si>
  <si>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</si>
  <si>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</si>
  <si>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</si>
  <si>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</si>
  <si>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</si>
  <si>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</si>
  <si>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</si>
  <si>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</si>
  <si>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</si>
  <si>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</si>
  <si>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</si>
  <si>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</si>
  <si>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</si>
  <si>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</si>
  <si>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</si>
  <si>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</si>
  <si>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</si>
  <si>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</si>
  <si>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</si>
  <si>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</si>
  <si>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</si>
  <si>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</si>
  <si>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</si>
  <si>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</si>
  <si>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</si>
  <si>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</si>
  <si>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</si>
  <si>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</si>
  <si>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</si>
  <si>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</si>
  <si>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</si>
  <si>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</si>
  <si>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</si>
  <si>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</si>
  <si>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</si>
  <si>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</si>
  <si>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</si>
  <si>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</si>
  <si>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</si>
  <si>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</si>
  <si>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</si>
  <si>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</si>
  <si>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</si>
  <si>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</si>
  <si>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</si>
  <si>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</si>
  <si>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</si>
  <si>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</si>
  <si>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</si>
  <si>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</si>
  <si>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</si>
  <si>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</si>
  <si>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</si>
  <si>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 xml:space="preserve">                Pre-Mapping for the MSc programme in Bioinformatics</t>
  </si>
  <si>
    <t>Bioinformatics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</si>
</sst>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59">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9"/>
      <color theme="1"/>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sz val="11"/>
      <color theme="0"/>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name val="Calibri"/>
      <family val="2"/>
      <scheme val="minor"/>
    </font>
    <font>
      <sz val="11"/>
      <color rgb="FFFFFFFF"/>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7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7F7F7F"/>
      </left>
      <right/>
      <top/>
      <bottom style="thin">
        <color rgb="FF7F7F7F"/>
      </bottom>
      <diagonal/>
    </border>
    <border>
      <left style="thin">
        <color indexed="64"/>
      </left>
      <right style="thin">
        <color rgb="FF7F7F7F"/>
      </right>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8" fillId="0" borderId="0" applyNumberFormat="0" applyFill="0" applyBorder="0" applyAlignment="0" applyProtection="0"/>
    <xf numFmtId="0" fontId="20" fillId="3" borderId="22" applyNumberFormat="0" applyAlignment="0" applyProtection="0"/>
    <xf numFmtId="43" fontId="30" fillId="0" borderId="0" applyFont="0" applyFill="0" applyBorder="0" applyAlignment="0" applyProtection="0"/>
  </cellStyleXfs>
  <cellXfs count="232">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6"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7"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8" fillId="0" borderId="0" xfId="3" applyBorder="1" applyProtection="1">
      <protection locked="0"/>
    </xf>
    <xf numFmtId="0" fontId="21" fillId="0" borderId="5" xfId="0" applyFont="1" applyBorder="1" applyProtection="1">
      <protection hidden="1"/>
    </xf>
    <xf numFmtId="0" fontId="6" fillId="0" borderId="48" xfId="0" applyFont="1" applyBorder="1" applyAlignment="1" applyProtection="1">
      <alignment vertical="center"/>
      <protection hidden="1"/>
    </xf>
    <xf numFmtId="0" fontId="0" fillId="0" borderId="49" xfId="0" applyBorder="1" applyProtection="1">
      <protection hidden="1"/>
    </xf>
    <xf numFmtId="0" fontId="0" fillId="0" borderId="49" xfId="0" applyBorder="1" applyAlignment="1" applyProtection="1">
      <alignment horizontal="right" vertical="center"/>
      <protection hidden="1"/>
    </xf>
    <xf numFmtId="0" fontId="4" fillId="2" borderId="50" xfId="1" applyBorder="1">
      <protection locked="0"/>
    </xf>
    <xf numFmtId="0" fontId="0" fillId="0" borderId="51" xfId="0" applyBorder="1" applyProtection="1">
      <protection hidden="1"/>
    </xf>
    <xf numFmtId="0" fontId="0" fillId="0" borderId="46" xfId="0" applyBorder="1" applyProtection="1">
      <protection hidden="1"/>
    </xf>
    <xf numFmtId="0" fontId="0" fillId="0" borderId="52" xfId="0" applyBorder="1" applyProtection="1">
      <protection hidden="1"/>
    </xf>
    <xf numFmtId="0" fontId="0" fillId="0" borderId="23" xfId="0" applyBorder="1" applyProtection="1">
      <protection hidden="1"/>
    </xf>
    <xf numFmtId="0" fontId="1" fillId="0" borderId="53" xfId="0" applyFont="1" applyBorder="1" applyProtection="1">
      <protection hidden="1"/>
    </xf>
    <xf numFmtId="0" fontId="1" fillId="0" borderId="57" xfId="0" applyFont="1" applyBorder="1" applyProtection="1">
      <protection hidden="1"/>
    </xf>
    <xf numFmtId="0" fontId="0" fillId="0" borderId="47" xfId="0" applyBorder="1" applyProtection="1">
      <protection hidden="1"/>
    </xf>
    <xf numFmtId="0" fontId="0" fillId="0" borderId="6" xfId="0" applyBorder="1"/>
    <xf numFmtId="0" fontId="0" fillId="0" borderId="10" xfId="0" applyBorder="1"/>
    <xf numFmtId="0" fontId="17"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0" fillId="0" borderId="23" xfId="0" applyBorder="1"/>
    <xf numFmtId="0" fontId="0" fillId="0" borderId="12"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7" fillId="0" borderId="4" xfId="0" applyFont="1" applyBorder="1" applyAlignment="1">
      <alignment horizontal="left" vertical="top" wrapText="1"/>
    </xf>
    <xf numFmtId="0" fontId="0" fillId="0" borderId="5" xfId="0" applyBorder="1"/>
    <xf numFmtId="0" fontId="0" fillId="0" borderId="2" xfId="0" applyBorder="1"/>
    <xf numFmtId="0" fontId="0" fillId="0" borderId="61" xfId="0" applyBorder="1" applyAlignment="1">
      <alignment horizontal="left" vertical="top" wrapText="1"/>
    </xf>
    <xf numFmtId="0" fontId="0" fillId="0" borderId="30" xfId="0" applyBorder="1"/>
    <xf numFmtId="0" fontId="32" fillId="0" borderId="0" xfId="0" applyFont="1" applyProtection="1">
      <protection hidden="1"/>
    </xf>
    <xf numFmtId="0" fontId="32" fillId="0" borderId="0" xfId="0" applyFont="1"/>
    <xf numFmtId="0" fontId="34" fillId="0" borderId="0" xfId="0" applyFont="1" applyProtection="1">
      <protection hidden="1"/>
    </xf>
    <xf numFmtId="0" fontId="37" fillId="0" borderId="35" xfId="0" applyFont="1" applyBorder="1" applyAlignment="1" applyProtection="1">
      <alignment horizontal="left" vertical="top" wrapText="1"/>
      <protection hidden="1"/>
    </xf>
    <xf numFmtId="0" fontId="38" fillId="0" borderId="0" xfId="0" applyFont="1" applyAlignment="1" applyProtection="1">
      <alignment horizontal="left" vertical="top" wrapText="1"/>
      <protection hidden="1"/>
    </xf>
    <xf numFmtId="0" fontId="39" fillId="0" borderId="0" xfId="0" applyFont="1" applyProtection="1">
      <protection hidden="1"/>
    </xf>
    <xf numFmtId="0" fontId="41" fillId="0" borderId="0" xfId="0" applyFont="1" applyProtection="1">
      <protection hidden="1"/>
    </xf>
    <xf numFmtId="0" fontId="37" fillId="0" borderId="0" xfId="0" applyFont="1" applyProtection="1">
      <protection hidden="1"/>
    </xf>
    <xf numFmtId="0" fontId="39" fillId="0" borderId="0" xfId="0" applyFont="1"/>
    <xf numFmtId="0" fontId="32" fillId="0" borderId="6" xfId="0" applyFont="1" applyBorder="1" applyProtection="1">
      <protection hidden="1"/>
    </xf>
    <xf numFmtId="0" fontId="43" fillId="0" borderId="0" xfId="0" applyFont="1" applyAlignment="1" applyProtection="1">
      <alignment vertical="center"/>
      <protection hidden="1"/>
    </xf>
    <xf numFmtId="0" fontId="44" fillId="0" borderId="0" xfId="0" applyFont="1" applyAlignment="1" applyProtection="1">
      <alignment horizontal="right" vertical="center"/>
      <protection hidden="1"/>
    </xf>
    <xf numFmtId="164" fontId="45" fillId="3" borderId="0" xfId="2" applyNumberFormat="1" applyFont="1" applyBorder="1" applyAlignment="1" applyProtection="1">
      <alignment vertical="center"/>
      <protection hidden="1"/>
    </xf>
    <xf numFmtId="0" fontId="46" fillId="0" borderId="0" xfId="0" applyFont="1" applyAlignment="1" applyProtection="1">
      <alignment wrapText="1"/>
      <protection hidden="1"/>
    </xf>
    <xf numFmtId="164" fontId="32" fillId="0" borderId="0" xfId="0" applyNumberFormat="1" applyFont="1" applyProtection="1">
      <protection hidden="1"/>
    </xf>
    <xf numFmtId="0" fontId="37" fillId="0" borderId="35" xfId="0" applyFont="1" applyBorder="1" applyProtection="1">
      <protection hidden="1"/>
    </xf>
    <xf numFmtId="0" fontId="42" fillId="0" borderId="0" xfId="0" applyFont="1"/>
    <xf numFmtId="0" fontId="32" fillId="0" borderId="64" xfId="0" applyFont="1" applyBorder="1" applyAlignment="1" applyProtection="1">
      <alignment vertical="center"/>
      <protection hidden="1"/>
    </xf>
    <xf numFmtId="0" fontId="40" fillId="5" borderId="63" xfId="1" applyFont="1" applyFill="1" applyBorder="1">
      <protection locked="0"/>
    </xf>
    <xf numFmtId="0" fontId="47" fillId="0" borderId="0" xfId="0" applyFont="1" applyProtection="1">
      <protection hidden="1"/>
    </xf>
    <xf numFmtId="0" fontId="31" fillId="0" borderId="0" xfId="0" applyFont="1"/>
    <xf numFmtId="0" fontId="32" fillId="0" borderId="35" xfId="0" applyFont="1" applyBorder="1" applyAlignment="1" applyProtection="1">
      <alignment vertical="center" wrapText="1"/>
      <protection hidden="1"/>
    </xf>
    <xf numFmtId="0" fontId="43" fillId="0" borderId="0" xfId="0" applyFont="1" applyProtection="1">
      <protection hidden="1"/>
    </xf>
    <xf numFmtId="0" fontId="48" fillId="0" borderId="0" xfId="0" applyFont="1" applyProtection="1">
      <protection hidden="1"/>
    </xf>
    <xf numFmtId="0" fontId="32" fillId="0" borderId="65" xfId="0" applyFont="1" applyBorder="1" applyProtection="1">
      <protection hidden="1"/>
    </xf>
    <xf numFmtId="0" fontId="40" fillId="5" borderId="66" xfId="1" applyFont="1" applyFill="1" applyBorder="1">
      <protection locked="0"/>
    </xf>
    <xf numFmtId="0" fontId="49" fillId="0" borderId="0" xfId="0" applyFont="1" applyAlignment="1" applyProtection="1">
      <alignment horizontal="right"/>
      <protection hidden="1"/>
    </xf>
    <xf numFmtId="0" fontId="32" fillId="0" borderId="0" xfId="0" quotePrefix="1" applyFont="1" applyProtection="1">
      <protection hidden="1"/>
    </xf>
    <xf numFmtId="0" fontId="37" fillId="0" borderId="0" xfId="0" applyFont="1" applyAlignment="1" applyProtection="1">
      <alignment vertical="center"/>
      <protection hidden="1"/>
    </xf>
    <xf numFmtId="0" fontId="43" fillId="0" borderId="0" xfId="0" applyFont="1" applyAlignment="1" applyProtection="1">
      <alignment horizontal="right"/>
      <protection hidden="1"/>
    </xf>
    <xf numFmtId="0" fontId="43" fillId="0" borderId="0" xfId="0" applyFont="1" applyAlignment="1" applyProtection="1">
      <alignment wrapText="1"/>
      <protection hidden="1"/>
    </xf>
    <xf numFmtId="0" fontId="43" fillId="0" borderId="67" xfId="0" applyFont="1" applyBorder="1" applyAlignment="1" applyProtection="1">
      <alignment horizontal="center"/>
      <protection locked="0" hidden="1"/>
    </xf>
    <xf numFmtId="0" fontId="42" fillId="0" borderId="0" xfId="0" applyFont="1" applyProtection="1">
      <protection hidden="1"/>
    </xf>
    <xf numFmtId="0" fontId="51" fillId="3" borderId="0" xfId="2" applyFont="1" applyBorder="1"/>
    <xf numFmtId="164" fontId="51" fillId="3" borderId="67" xfId="2" applyNumberFormat="1" applyFont="1" applyBorder="1" applyProtection="1">
      <protection hidden="1"/>
    </xf>
    <xf numFmtId="43" fontId="39" fillId="6" borderId="0" xfId="5" applyFont="1" applyFill="1" applyBorder="1" applyAlignment="1">
      <alignment horizontal="center" vertical="center"/>
    </xf>
    <xf numFmtId="0" fontId="52" fillId="0" borderId="0" xfId="0" applyFont="1" applyAlignment="1" applyProtection="1">
      <alignment horizontal="right"/>
      <protection hidden="1"/>
    </xf>
    <xf numFmtId="164" fontId="51" fillId="3" borderId="0" xfId="2" applyNumberFormat="1" applyFont="1" applyBorder="1" applyAlignment="1" applyProtection="1">
      <alignment horizontal="right"/>
      <protection hidden="1"/>
    </xf>
    <xf numFmtId="164" fontId="51" fillId="3" borderId="68" xfId="2" applyNumberFormat="1" applyFont="1" applyBorder="1" applyAlignment="1" applyProtection="1">
      <alignment horizontal="right"/>
      <protection hidden="1"/>
    </xf>
    <xf numFmtId="164" fontId="51" fillId="3" borderId="69" xfId="2" applyNumberFormat="1" applyFont="1" applyBorder="1" applyAlignment="1" applyProtection="1">
      <alignment horizontal="right"/>
      <protection hidden="1"/>
    </xf>
    <xf numFmtId="0" fontId="37" fillId="0" borderId="0" xfId="0" applyFont="1" applyAlignment="1" applyProtection="1">
      <alignment horizontal="center" wrapText="1"/>
      <protection hidden="1"/>
    </xf>
    <xf numFmtId="0" fontId="37" fillId="0" borderId="0" xfId="0" applyFont="1" applyAlignment="1" applyProtection="1">
      <alignment horizontal="center" vertical="center"/>
      <protection hidden="1"/>
    </xf>
    <xf numFmtId="0" fontId="54" fillId="0" borderId="0" xfId="0" applyFont="1" applyProtection="1">
      <protection hidden="1"/>
    </xf>
    <xf numFmtId="0" fontId="51" fillId="3" borderId="70" xfId="2" applyFont="1" applyBorder="1" applyProtection="1">
      <protection hidden="1"/>
    </xf>
    <xf numFmtId="0" fontId="55" fillId="0" borderId="40" xfId="0" applyFont="1" applyBorder="1" applyProtection="1">
      <protection locked="0"/>
    </xf>
    <xf numFmtId="0" fontId="55" fillId="0" borderId="0" xfId="0" applyFont="1" applyProtection="1">
      <protection locked="0"/>
    </xf>
    <xf numFmtId="0" fontId="32" fillId="0" borderId="46" xfId="0" applyFont="1" applyBorder="1" applyProtection="1">
      <protection locked="0"/>
    </xf>
    <xf numFmtId="0" fontId="56" fillId="0" borderId="0" xfId="0" applyFont="1" applyProtection="1">
      <protection hidden="1"/>
    </xf>
    <xf numFmtId="0" fontId="54"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32" fillId="0" borderId="0" xfId="0" applyFont="1" applyAlignment="1" applyProtection="1">
      <alignment horizontal="center"/>
      <protection locked="0"/>
    </xf>
    <xf numFmtId="0" fontId="51" fillId="3" borderId="40" xfId="2" applyFont="1" applyBorder="1" applyProtection="1">
      <protection hidden="1"/>
    </xf>
    <xf numFmtId="0" fontId="36" fillId="0" borderId="0" xfId="0" applyFont="1" applyProtection="1">
      <protection hidden="1"/>
    </xf>
    <xf numFmtId="0" fontId="33" fillId="0" borderId="0" xfId="0" applyFont="1" applyProtection="1">
      <protection hidden="1"/>
    </xf>
    <xf numFmtId="0" fontId="35" fillId="0" borderId="0" xfId="0" applyFont="1" applyProtection="1">
      <protection hidden="1"/>
    </xf>
    <xf numFmtId="0" fontId="57" fillId="0" borderId="0" xfId="0" applyFont="1"/>
    <xf numFmtId="0" fontId="57" fillId="0" borderId="0" xfId="0" applyFont="1" applyProtection="1">
      <protection hidden="1"/>
    </xf>
    <xf numFmtId="0" fontId="32" fillId="0" borderId="40" xfId="0" applyFont="1" applyBorder="1" applyProtection="1">
      <protection locked="0"/>
    </xf>
    <xf numFmtId="0" fontId="32" fillId="0" borderId="67" xfId="0" applyFont="1" applyBorder="1" applyAlignment="1">
      <alignment horizontal="center" textRotation="90" wrapText="1"/>
    </xf>
    <xf numFmtId="0" fontId="50" fillId="7" borderId="0" xfId="0" quotePrefix="1" applyFont="1" applyFill="1" applyAlignment="1" applyProtection="1">
      <alignment horizontal="left" vertical="center" wrapText="1"/>
      <protection hidden="1"/>
    </xf>
    <xf numFmtId="0" fontId="4" fillId="2" borderId="3" xfId="1">
      <protection locked="0"/>
    </xf>
    <xf numFmtId="0" fontId="4" fillId="2" borderId="3" xfId="1" applyAlignment="1">
      <alignment horizontal="center" vertical="center"/>
      <protection locked="0"/>
    </xf>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58" fillId="0" borderId="0" xfId="0" applyFont="1"/>
    <xf numFmtId="0" fontId="4" fillId="2" borderId="3" xfId="1" applyAlignment="1">
      <alignment horizontal="left"/>
      <protection locked="0"/>
    </xf>
    <xf numFmtId="0" fontId="34" fillId="0" borderId="0" xfId="0" applyFont="1" applyAlignment="1" applyProtection="1">
      <alignment horizontal="center"/>
      <protection hidden="1"/>
    </xf>
    <xf numFmtId="0" fontId="35" fillId="7" borderId="0" xfId="0" quotePrefix="1" applyFont="1" applyFill="1" applyAlignment="1" applyProtection="1">
      <alignment horizontal="left" vertical="center" wrapText="1"/>
      <protection hidden="1"/>
    </xf>
    <xf numFmtId="0" fontId="32" fillId="0" borderId="46" xfId="0" applyFont="1" applyBorder="1" applyProtection="1">
      <protection locked="0"/>
    </xf>
    <xf numFmtId="0" fontId="42" fillId="0" borderId="0" xfId="0" applyFont="1" applyAlignment="1">
      <alignment horizontal="right"/>
    </xf>
    <xf numFmtId="0" fontId="32" fillId="0" borderId="0" xfId="0" applyFont="1" applyAlignment="1" applyProtection="1">
      <alignment horizontal="center" vertical="center"/>
      <protection hidden="1"/>
    </xf>
    <xf numFmtId="0" fontId="40" fillId="5" borderId="0" xfId="1" applyFont="1" applyFill="1" applyBorder="1" applyAlignment="1">
      <alignment horizontal="center" vertical="center"/>
      <protection locked="0"/>
    </xf>
    <xf numFmtId="0" fontId="43" fillId="0" borderId="0" xfId="0" applyFont="1" applyAlignment="1" applyProtection="1">
      <alignment horizontal="center"/>
      <protection hidden="1"/>
    </xf>
    <xf numFmtId="0" fontId="32" fillId="0" borderId="37" xfId="0" applyFont="1" applyBorder="1" applyProtection="1">
      <protection locked="0"/>
    </xf>
    <xf numFmtId="0" fontId="14" fillId="2" borderId="8" xfId="1" applyFont="1" applyBorder="1" applyAlignment="1">
      <alignment horizontal="left" vertical="top" wrapText="1"/>
      <protection locked="0"/>
    </xf>
    <xf numFmtId="0" fontId="14" fillId="2" borderId="3" xfId="1" applyFont="1" applyAlignment="1">
      <alignment horizontal="left" vertical="top" wrapText="1"/>
      <protection locked="0"/>
    </xf>
    <xf numFmtId="0" fontId="14" fillId="2" borderId="9" xfId="1" applyFont="1" applyBorder="1" applyAlignment="1">
      <alignment horizontal="left" vertical="top" wrapText="1"/>
      <protection locked="0"/>
    </xf>
    <xf numFmtId="0" fontId="14" fillId="2" borderId="13" xfId="1" applyFont="1" applyBorder="1" applyAlignment="1">
      <alignment horizontal="left" vertical="top" wrapText="1"/>
      <protection locked="0"/>
    </xf>
    <xf numFmtId="0" fontId="14" fillId="2" borderId="14" xfId="1" applyFont="1" applyBorder="1" applyAlignment="1">
      <alignment horizontal="left" vertical="top" wrapText="1"/>
      <protection locked="0"/>
    </xf>
    <xf numFmtId="0" fontId="14" fillId="2" borderId="15" xfId="1" applyFont="1" applyBorder="1" applyAlignment="1">
      <alignment horizontal="left" vertical="top" wrapText="1"/>
      <protection locked="0"/>
    </xf>
    <xf numFmtId="0" fontId="7" fillId="0" borderId="42"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25" fillId="0" borderId="43" xfId="0" applyFont="1" applyBorder="1" applyAlignment="1" applyProtection="1">
      <alignment horizontal="center" vertical="center"/>
      <protection hidden="1"/>
    </xf>
    <xf numFmtId="0" fontId="25" fillId="0" borderId="44"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59" xfId="0" applyFont="1" applyBorder="1" applyAlignment="1" applyProtection="1">
      <alignment horizontal="center" vertical="center"/>
      <protection hidden="1"/>
    </xf>
    <xf numFmtId="0" fontId="0" fillId="0" borderId="0" xfId="0" applyProtection="1">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4" fillId="2" borderId="16" xfId="1" applyFont="1" applyBorder="1" applyAlignment="1">
      <alignment horizontal="left" vertical="top"/>
      <protection locked="0"/>
    </xf>
    <xf numFmtId="0" fontId="14" fillId="2" borderId="24" xfId="1" applyFont="1" applyBorder="1" applyAlignment="1">
      <alignment horizontal="left" vertical="top"/>
      <protection locked="0"/>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7" xfId="0" applyFont="1" applyBorder="1" applyAlignment="1" applyProtection="1">
      <alignment horizontal="center"/>
      <protection hidden="1"/>
    </xf>
    <xf numFmtId="165" fontId="0" fillId="0" borderId="54" xfId="0" applyNumberFormat="1" applyBorder="1" applyAlignment="1" applyProtection="1">
      <alignment horizontal="left"/>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165" fontId="0" fillId="0" borderId="58" xfId="0" applyNumberFormat="1" applyBorder="1" applyAlignment="1" applyProtection="1">
      <alignment horizontal="left"/>
      <protection hidden="1"/>
    </xf>
    <xf numFmtId="165" fontId="0" fillId="0" borderId="40" xfId="0" applyNumberFormat="1" applyBorder="1" applyAlignment="1" applyProtection="1">
      <alignment horizontal="left"/>
      <protection hidden="1"/>
    </xf>
    <xf numFmtId="165" fontId="0" fillId="0" borderId="41" xfId="0" applyNumberFormat="1" applyBorder="1" applyAlignment="1" applyProtection="1">
      <alignment horizontal="left"/>
      <protection hidden="1"/>
    </xf>
    <xf numFmtId="165" fontId="0" fillId="0" borderId="17"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18" xfId="0" applyNumberFormat="1" applyBorder="1" applyAlignment="1" applyProtection="1">
      <alignment horizontal="left"/>
      <protection hidden="1"/>
    </xf>
    <xf numFmtId="0" fontId="24" fillId="0" borderId="5"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37" xfId="0" applyFont="1" applyBorder="1" applyAlignment="1" applyProtection="1">
      <alignment horizontal="center"/>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13" fillId="2" borderId="8" xfId="1" applyFont="1" applyBorder="1" applyAlignment="1">
      <alignment horizontal="left" vertical="top" wrapText="1"/>
      <protection locked="0"/>
    </xf>
    <xf numFmtId="0" fontId="13" fillId="2" borderId="3" xfId="1" applyFont="1" applyAlignment="1">
      <alignment horizontal="left" vertical="top" wrapText="1"/>
      <protection locked="0"/>
    </xf>
    <xf numFmtId="0" fontId="13" fillId="2" borderId="9" xfId="1" applyFont="1" applyBorder="1" applyAlignment="1">
      <alignment horizontal="left" vertical="top" wrapText="1"/>
      <protection locked="0"/>
    </xf>
    <xf numFmtId="0" fontId="7" fillId="0" borderId="45" xfId="0" applyFont="1" applyBorder="1" applyAlignment="1" applyProtection="1">
      <alignment horizontal="left"/>
      <protection hidden="1"/>
    </xf>
    <xf numFmtId="0" fontId="7" fillId="0" borderId="46" xfId="0" applyFont="1" applyBorder="1" applyAlignment="1" applyProtection="1">
      <alignment horizontal="left"/>
      <protection hidden="1"/>
    </xf>
    <xf numFmtId="0" fontId="7" fillId="0" borderId="47" xfId="0" applyFont="1" applyBorder="1" applyAlignment="1" applyProtection="1">
      <alignment horizontal="left"/>
      <protection hidden="1"/>
    </xf>
    <xf numFmtId="0" fontId="0" fillId="0" borderId="0" xfId="0"/>
    <xf numFmtId="165" fontId="20" fillId="3" borderId="28" xfId="4" applyNumberFormat="1" applyBorder="1" applyAlignment="1" applyProtection="1">
      <alignment horizontal="center" vertical="top" wrapText="1"/>
      <protection hidden="1"/>
    </xf>
    <xf numFmtId="165" fontId="20" fillId="3" borderId="22" xfId="4" applyNumberFormat="1" applyAlignment="1" applyProtection="1">
      <alignment horizontal="center" vertical="top" wrapText="1"/>
      <protection hidden="1"/>
    </xf>
    <xf numFmtId="165" fontId="20" fillId="3" borderId="29" xfId="4" applyNumberFormat="1" applyBorder="1" applyAlignment="1" applyProtection="1">
      <alignment horizontal="center" vertical="top" wrapText="1"/>
      <protection hidden="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19" fillId="0" borderId="60" xfId="0" applyFont="1" applyBorder="1" applyAlignment="1">
      <alignment horizontal="left" wrapText="1"/>
    </xf>
    <xf numFmtId="0" fontId="19" fillId="0" borderId="37" xfId="0" applyFont="1" applyBorder="1" applyAlignment="1">
      <alignment horizontal="left" wrapText="1"/>
    </xf>
    <xf numFmtId="0" fontId="19" fillId="0" borderId="38" xfId="0" applyFont="1" applyBorder="1" applyAlignment="1">
      <alignment horizontal="left" wrapText="1"/>
    </xf>
    <xf numFmtId="0" fontId="18"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23" fillId="0" borderId="23" xfId="0" applyFont="1" applyBorder="1" applyAlignment="1">
      <alignment horizontal="left" vertical="top" wrapText="1"/>
    </xf>
    <xf numFmtId="0" fontId="0" fillId="0" borderId="16" xfId="0" applyBorder="1" applyAlignment="1">
      <alignment horizontal="left" vertical="top"/>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4" fillId="2" borderId="36" xfId="1" applyBorder="1" applyAlignment="1">
      <alignment horizontal="left" vertical="top" wrapText="1"/>
      <protection locked="0"/>
    </xf>
    <xf numFmtId="0" fontId="4" fillId="2" borderId="39" xfId="1" applyBorder="1" applyAlignment="1">
      <alignment horizontal="left" vertical="top" wrapText="1"/>
      <protection locked="0"/>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22"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4" fillId="2" borderId="52" xfId="1" applyBorder="1" applyAlignment="1">
      <alignment horizontal="left" wrapText="1"/>
      <protection locked="0"/>
    </xf>
    <xf numFmtId="0" fontId="4" fillId="2" borderId="46" xfId="1" applyBorder="1" applyAlignment="1">
      <alignment horizontal="left" wrapText="1"/>
      <protection locked="0"/>
    </xf>
    <xf numFmtId="0" fontId="4" fillId="2" borderId="47" xfId="1" applyBorder="1" applyAlignment="1">
      <alignment horizontal="left" wrapText="1"/>
      <protection locked="0"/>
    </xf>
    <xf numFmtId="0" fontId="4" fillId="2" borderId="62"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6" fillId="4" borderId="6" xfId="0" quotePrefix="1" applyFont="1" applyFill="1" applyBorder="1" applyAlignment="1">
      <alignment horizontal="left" vertical="top" wrapText="1"/>
    </xf>
    <xf numFmtId="0" fontId="16" fillId="4" borderId="0" xfId="0" applyFont="1" applyFill="1" applyAlignment="1">
      <alignment horizontal="left" vertical="top" wrapText="1"/>
    </xf>
    <xf numFmtId="0" fontId="16" fillId="4" borderId="7" xfId="0" applyFont="1" applyFill="1" applyBorder="1" applyAlignment="1">
      <alignment horizontal="left" vertical="top" wrapText="1"/>
    </xf>
    <xf numFmtId="0" fontId="28" fillId="4" borderId="17" xfId="3" quotePrefix="1" applyFont="1" applyFill="1" applyBorder="1" applyAlignment="1" applyProtection="1">
      <alignment horizontal="left" vertical="top" wrapText="1"/>
    </xf>
    <xf numFmtId="0" fontId="28" fillId="4" borderId="1"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2" xfId="1" applyNumberFormat="1" applyBorder="1" applyAlignment="1">
      <alignment horizontal="left"/>
      <protection locked="0"/>
    </xf>
    <xf numFmtId="49" fontId="4" fillId="2" borderId="46" xfId="1" applyNumberFormat="1" applyBorder="1" applyAlignment="1">
      <alignment horizontal="left"/>
      <protection locked="0"/>
    </xf>
    <xf numFmtId="49" fontId="4" fillId="2" borderId="47" xfId="1" applyNumberFormat="1" applyBorder="1" applyAlignment="1">
      <alignment horizontal="left"/>
      <protection locked="0"/>
    </xf>
    <xf numFmtId="0" fontId="0" fillId="0" borderId="52" xfId="0" applyBorder="1"/>
    <xf numFmtId="0" fontId="0" fillId="0" borderId="46" xfId="0" applyBorder="1"/>
    <xf numFmtId="0" fontId="0" fillId="0" borderId="47"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R57"/><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6</xdr:col>
      <xdr:colOff>3171825</xdr:colOff>
      <xdr:row>29</xdr:row>
      <xdr:rowOff>38101</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72DEBB0E-176F-4867-8B58-61547447F66A}"/>
            </a:ext>
          </a:extLst>
        </xdr:cNvPr>
        <xdr:cNvSpPr txBox="1"/>
      </xdr:nvSpPr>
      <xdr:spPr>
        <a:xfrm>
          <a:off x="7896225" y="6962776"/>
          <a:ext cx="30003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314325</xdr:colOff>
      <xdr:row>27</xdr:row>
      <xdr:rowOff>1</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498375B3-8D30-47EF-8F53-490A39350CFE}"/>
            </a:ext>
          </a:extLst>
        </xdr:cNvPr>
        <xdr:cNvSpPr txBox="1"/>
      </xdr:nvSpPr>
      <xdr:spPr>
        <a:xfrm>
          <a:off x="161924" y="6543676"/>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7</xdr:col>
      <xdr:colOff>581025</xdr:colOff>
      <xdr:row>27</xdr:row>
      <xdr:rowOff>1</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CA513A72-09A8-44C6-B2E7-B794F1C64D8C}"/>
            </a:ext>
          </a:extLst>
        </xdr:cNvPr>
        <xdr:cNvSpPr txBox="1"/>
      </xdr:nvSpPr>
      <xdr:spPr>
        <a:xfrm>
          <a:off x="6877050" y="6543676"/>
          <a:ext cx="50482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6700C0CB-156A-49C3-A5FD-433814454815}"/>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140074</xdr:colOff>
      <xdr:row>0</xdr:row>
      <xdr:rowOff>92448</xdr:rowOff>
    </xdr:from>
    <xdr:to>
      <xdr:col>0</xdr:col>
      <xdr:colOff>727769</xdr:colOff>
      <xdr:row>5</xdr:row>
      <xdr:rowOff>8404</xdr:rowOff>
    </xdr:to>
    <xdr:pic>
      <xdr:nvPicPr>
        <xdr:cNvPr id="18" name="Picture 17">
          <a:extLst>
            <a:ext uri="{FF2B5EF4-FFF2-40B4-BE49-F238E27FC236}">
              <a16:creationId xmlns:a16="http://schemas.microsoft.com/office/drawing/2014/main" id="{546788E3-B833-43A1-92D2-8397D550E97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0074" y="92448"/>
          <a:ext cx="587695" cy="980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352425</xdr:colOff>
      <xdr:row>8</xdr:row>
      <xdr:rowOff>133350</xdr:rowOff>
    </xdr:from>
    <xdr:to>
      <xdr:col>10</xdr:col>
      <xdr:colOff>3266711</xdr:colOff>
      <xdr:row>12</xdr:row>
      <xdr:rowOff>57063</xdr:rowOff>
    </xdr:to>
    <xdr:pic>
      <xdr:nvPicPr>
        <xdr:cNvPr id="2" name="Picture 1">
          <a:extLst>
            <a:ext uri="{FF2B5EF4-FFF2-40B4-BE49-F238E27FC236}">
              <a16:creationId xmlns:a16="http://schemas.microsoft.com/office/drawing/2014/main" id="{5C66EDAE-0837-3470-5835-A8BE705FEB8D}"/>
            </a:ext>
          </a:extLst>
        </xdr:cNvPr>
        <xdr:cNvPicPr>
          <a:picLocks noChangeAspect="1"/>
        </xdr:cNvPicPr>
      </xdr:nvPicPr>
      <xdr:blipFill>
        <a:blip xmlns:r="http://schemas.openxmlformats.org/officeDocument/2006/relationships" r:embed="rId6"/>
        <a:stretch>
          <a:fillRect/>
        </a:stretch>
      </xdr:blipFill>
      <xdr:spPr>
        <a:xfrm>
          <a:off x="15144750" y="3228975"/>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3279-ED58-4B0A-87F6-CB463E1728FC}">
  <sheetPr>
    <tabColor rgb="FF00B050"/>
    <pageSetUpPr fitToPage="1"/>
  </sheetPr>
  <dimension ref="A3:AA270"/>
  <sheetViews>
    <sheetView showGridLines="0" tabSelected="1" zoomScaleNormal="100" workbookViewId="0"/>
  </sheetViews>
  <sheetFormatPr defaultColWidth="9.140625" defaultRowHeight="14.25"/>
  <cols>
    <col min="1" max="1" width="61.85546875" style="45" customWidth="1"/>
    <col min="2" max="2" width="11" style="45" customWidth="1"/>
    <col min="3" max="3" width="10.85546875" style="45" customWidth="1"/>
    <col min="4" max="6" width="10.7109375" style="45" customWidth="1"/>
    <col min="7" max="7" width="54.28515625" style="45" customWidth="1"/>
    <col min="8" max="8" width="31.85546875" style="45" customWidth="1"/>
    <col min="9" max="9" width="10.7109375" style="45" customWidth="1"/>
    <col min="10" max="10" width="9.140625" style="45"/>
    <col min="11" max="11" width="57.28515625" style="45" customWidth="1"/>
    <col min="12" max="12" width="21.85546875" style="45" customWidth="1"/>
    <col min="13" max="13" width="42.85546875" style="45" customWidth="1"/>
    <col min="14" max="14" width="9.140625" style="45"/>
    <col min="15" max="15" width="49.42578125" style="45" customWidth="1"/>
    <col min="16" max="16" width="13.7109375" style="45" customWidth="1"/>
    <col min="17" max="25" width="9.140625" style="45"/>
    <col min="26" max="26" width="9.140625" style="99"/>
    <col min="27" max="16384" width="9.140625" style="45"/>
  </cols>
  <sheetData>
    <row r="3" spans="1:26" ht="25.5">
      <c r="A3" s="98" t="s">
        <v>567</v>
      </c>
      <c r="B3" s="98"/>
      <c r="C3" s="98"/>
      <c r="D3" s="98"/>
      <c r="E3" s="98"/>
      <c r="F3" s="98"/>
      <c r="G3" s="98"/>
      <c r="H3" s="98"/>
      <c r="I3" s="98"/>
      <c r="M3" s="46"/>
      <c r="N3" s="46"/>
    </row>
    <row r="4" spans="1:26" ht="15" customHeight="1">
      <c r="A4" s="112"/>
      <c r="B4" s="112"/>
      <c r="C4" s="112"/>
      <c r="D4" s="112"/>
      <c r="E4" s="112"/>
      <c r="F4" s="112"/>
      <c r="G4" s="112"/>
      <c r="H4" s="112"/>
      <c r="I4" s="112"/>
      <c r="J4" s="112"/>
      <c r="K4" s="47"/>
      <c r="L4" s="47"/>
      <c r="M4" s="46"/>
      <c r="N4" s="46"/>
    </row>
    <row r="5" spans="1:26" ht="15" customHeight="1">
      <c r="A5" s="112"/>
      <c r="B5" s="112"/>
      <c r="C5" s="112"/>
      <c r="D5" s="112"/>
      <c r="E5" s="112"/>
      <c r="F5" s="112"/>
      <c r="G5" s="112"/>
      <c r="H5" s="112"/>
      <c r="I5" s="112"/>
      <c r="J5" s="112"/>
      <c r="K5" s="47"/>
      <c r="L5" s="47"/>
      <c r="M5" s="46"/>
      <c r="N5" s="46"/>
    </row>
    <row r="6" spans="1:26" ht="15" customHeight="1">
      <c r="A6" s="112"/>
      <c r="B6" s="112"/>
      <c r="C6" s="112"/>
      <c r="D6" s="112"/>
      <c r="E6" s="112"/>
      <c r="F6" s="112"/>
      <c r="G6" s="112"/>
      <c r="H6" s="112"/>
      <c r="I6" s="112"/>
      <c r="J6" s="112"/>
      <c r="K6" s="47"/>
      <c r="L6" s="47"/>
      <c r="M6" s="46"/>
      <c r="N6" s="46"/>
    </row>
    <row r="7" spans="1:26" ht="91.5" customHeight="1">
      <c r="A7" s="113" t="s">
        <v>370</v>
      </c>
      <c r="B7" s="113"/>
      <c r="C7" s="113"/>
      <c r="D7" s="113"/>
      <c r="E7" s="113"/>
      <c r="F7" s="113"/>
      <c r="G7" s="113"/>
      <c r="H7" s="113"/>
      <c r="I7" s="113"/>
      <c r="J7" s="113"/>
      <c r="K7" s="113"/>
      <c r="L7" s="113"/>
      <c r="M7" s="46"/>
      <c r="N7" s="46"/>
    </row>
    <row r="8" spans="1:26" customFormat="1" ht="53.25" customHeight="1">
      <c r="Z8" s="100"/>
    </row>
    <row r="9" spans="1:26" ht="15.75" customHeight="1">
      <c r="A9" s="48" t="s">
        <v>371</v>
      </c>
      <c r="B9" s="49"/>
      <c r="C9" s="49"/>
      <c r="D9" s="49"/>
      <c r="E9" s="49"/>
      <c r="F9" s="49"/>
      <c r="G9" s="49"/>
      <c r="H9" s="49"/>
      <c r="I9" s="49"/>
      <c r="J9" s="49"/>
      <c r="K9" s="49"/>
      <c r="L9" s="50" t="s">
        <v>340</v>
      </c>
      <c r="M9" s="50"/>
      <c r="Z9" s="101" t="s">
        <v>337</v>
      </c>
    </row>
    <row r="10" spans="1:26" ht="15">
      <c r="A10" s="45" t="s">
        <v>263</v>
      </c>
      <c r="B10" s="111"/>
      <c r="C10" s="111"/>
      <c r="D10" s="111"/>
      <c r="E10" s="111"/>
      <c r="F10" s="111"/>
      <c r="G10" s="111"/>
      <c r="H10" s="111"/>
      <c r="I10" s="111"/>
      <c r="J10" s="111"/>
      <c r="K10" s="51"/>
      <c r="L10" s="50" t="s">
        <v>311</v>
      </c>
      <c r="M10" s="50"/>
      <c r="N10" s="46"/>
      <c r="O10" s="46"/>
      <c r="P10" s="46"/>
      <c r="Q10" s="46"/>
      <c r="R10" s="46"/>
      <c r="S10" s="46"/>
      <c r="Z10" s="101" t="s">
        <v>338</v>
      </c>
    </row>
    <row r="11" spans="1:26" ht="15">
      <c r="A11" s="45" t="s">
        <v>261</v>
      </c>
      <c r="B11" s="111"/>
      <c r="C11" s="111"/>
      <c r="D11" s="111"/>
      <c r="E11" s="111"/>
      <c r="F11" s="111"/>
      <c r="G11" s="111"/>
      <c r="H11" s="111"/>
      <c r="I11" s="111"/>
      <c r="J11" s="111"/>
      <c r="K11" s="51"/>
      <c r="L11" s="50" t="s">
        <v>312</v>
      </c>
      <c r="M11" s="50"/>
      <c r="N11" s="46"/>
      <c r="O11" s="46"/>
      <c r="P11" s="46"/>
      <c r="Q11" s="46"/>
      <c r="R11" s="46"/>
      <c r="S11" s="46"/>
      <c r="Z11" s="101" t="s">
        <v>339</v>
      </c>
    </row>
    <row r="12" spans="1:26" ht="15">
      <c r="A12" s="45" t="s">
        <v>262</v>
      </c>
      <c r="B12" s="111"/>
      <c r="C12" s="111"/>
      <c r="D12" s="111"/>
      <c r="E12" s="111"/>
      <c r="F12" s="111"/>
      <c r="G12" s="111"/>
      <c r="H12" s="111"/>
      <c r="I12" s="111"/>
      <c r="J12" s="111"/>
      <c r="K12" s="51"/>
      <c r="L12" s="50" t="s">
        <v>372</v>
      </c>
      <c r="M12" s="50"/>
      <c r="N12" s="46"/>
      <c r="O12" s="46"/>
      <c r="P12" s="46"/>
      <c r="Q12" s="46"/>
      <c r="R12" s="46"/>
      <c r="S12" s="46"/>
      <c r="Z12" s="101" t="s">
        <v>340</v>
      </c>
    </row>
    <row r="13" spans="1:26" ht="15">
      <c r="L13" s="50" t="s">
        <v>373</v>
      </c>
      <c r="N13" s="46"/>
      <c r="O13" s="46"/>
      <c r="P13" s="46"/>
      <c r="Q13" s="46"/>
      <c r="R13" s="46"/>
      <c r="S13" s="46"/>
      <c r="Z13" s="101" t="s">
        <v>341</v>
      </c>
    </row>
    <row r="14" spans="1:26">
      <c r="A14" s="52" t="s">
        <v>374</v>
      </c>
      <c r="L14" s="50" t="s">
        <v>375</v>
      </c>
      <c r="N14" s="46"/>
      <c r="O14" s="46"/>
      <c r="P14" s="46"/>
      <c r="Q14" s="46"/>
      <c r="R14" s="46"/>
      <c r="S14" s="46"/>
    </row>
    <row r="15" spans="1:26" ht="15">
      <c r="A15" s="45" t="s">
        <v>259</v>
      </c>
      <c r="B15" s="111"/>
      <c r="C15" s="111"/>
      <c r="D15" s="111"/>
      <c r="E15" s="111"/>
      <c r="F15" s="111"/>
      <c r="G15" s="111"/>
      <c r="H15" s="111"/>
      <c r="I15" s="111"/>
      <c r="J15" s="111"/>
      <c r="K15" s="51"/>
      <c r="L15" s="50"/>
      <c r="N15" s="46"/>
      <c r="O15" s="46"/>
      <c r="P15" s="46"/>
      <c r="Q15" s="46"/>
      <c r="R15" s="46"/>
      <c r="S15" s="46"/>
    </row>
    <row r="16" spans="1:26" ht="15">
      <c r="A16" s="45" t="s">
        <v>342</v>
      </c>
      <c r="B16" s="111"/>
      <c r="C16" s="111"/>
      <c r="D16" s="111"/>
      <c r="E16" s="111"/>
      <c r="F16" s="111"/>
      <c r="G16" s="111"/>
      <c r="H16" s="111"/>
      <c r="I16" s="111"/>
      <c r="J16" s="111"/>
      <c r="K16" s="51"/>
      <c r="L16" s="50"/>
      <c r="N16" s="46"/>
      <c r="O16" s="46"/>
      <c r="P16" s="46"/>
      <c r="Q16" s="46"/>
      <c r="R16" s="46"/>
      <c r="S16" s="46"/>
    </row>
    <row r="17" spans="1:27" ht="15.75" customHeight="1">
      <c r="A17" s="45" t="s">
        <v>264</v>
      </c>
      <c r="B17" s="105"/>
      <c r="C17" s="51"/>
      <c r="I17" s="46"/>
      <c r="J17" s="46"/>
      <c r="K17" s="46"/>
      <c r="L17" s="53"/>
      <c r="M17" s="46"/>
      <c r="N17" s="46"/>
    </row>
    <row r="18" spans="1:27" ht="15" customHeight="1">
      <c r="A18" s="45" t="s">
        <v>260</v>
      </c>
      <c r="B18" s="105"/>
      <c r="C18" s="51"/>
      <c r="G18" s="115" t="s">
        <v>376</v>
      </c>
      <c r="H18" s="115"/>
      <c r="I18" s="46"/>
      <c r="K18" s="46"/>
      <c r="L18" s="46"/>
      <c r="M18" s="46"/>
      <c r="N18" s="46"/>
    </row>
    <row r="19" spans="1:27" ht="25.5">
      <c r="A19" s="54"/>
      <c r="G19" s="55" t="s">
        <v>377</v>
      </c>
      <c r="H19" s="106"/>
      <c r="I19" s="56" t="s">
        <v>295</v>
      </c>
      <c r="J19" s="57" t="str">
        <f>IFERROR(IF(SUM(ISNUMBER(B40),ISNUMBER(C40),ISNUMBER(B41),ISNUMBER(C41),ISNUMBER(C42),ISNUMBER(B42))=6,SUMPRODUCT(B40:B189,C40:C189)/SUM(B40:B189)," ")," ")</f>
        <v xml:space="preserve"> </v>
      </c>
      <c r="K19" s="58"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R19" s="59"/>
    </row>
    <row r="20" spans="1:27" ht="14.25" customHeight="1">
      <c r="A20" s="60" t="s">
        <v>378</v>
      </c>
      <c r="D20" s="116" t="str">
        <f>IF(H19="Yes", "Student number:","")</f>
        <v/>
      </c>
      <c r="E20" s="116"/>
      <c r="F20" s="117"/>
      <c r="G20" s="117"/>
    </row>
    <row r="21" spans="1:27" ht="15">
      <c r="A21" s="45" t="s">
        <v>379</v>
      </c>
      <c r="B21" s="105"/>
      <c r="C21" s="61" t="s">
        <v>380</v>
      </c>
      <c r="K21" s="58"/>
    </row>
    <row r="22" spans="1:27" ht="15">
      <c r="A22" s="62" t="str">
        <f>IF(B21="Numbers", "What is the minimum grade in your university?","What is the minimum classification in your university?")</f>
        <v>What is the minimum classification in your university?</v>
      </c>
      <c r="B22" s="63"/>
      <c r="C22" s="46" t="str">
        <f>IF(B21="Letters", "Please convert your grades:", IF(OR(B21="Pass/Fail"), "Leave these cells blank", ""))</f>
        <v/>
      </c>
      <c r="J22" s="46"/>
      <c r="K22" s="64" t="s">
        <v>293</v>
      </c>
      <c r="Z22" s="110" t="s">
        <v>3</v>
      </c>
      <c r="AA22" s="50"/>
    </row>
    <row r="23" spans="1:27" ht="15">
      <c r="A23" s="66" t="str">
        <f>IF(B21="Numbers", "How much do you need to pass a course in your university?","How much do you need to pass a course in your university?")</f>
        <v>How much do you need to pass a course in your university?</v>
      </c>
      <c r="B23" s="63"/>
      <c r="C23" s="46" t="str">
        <f>IF(B21="Letters", "Example: If your grades are from A(min) to E(max), you should type 1 to 5", IF(OR(B21="Pass/Fail"), "Leave these cells blank", ""))</f>
        <v/>
      </c>
      <c r="F23" s="67"/>
      <c r="H23" s="67"/>
      <c r="I23" s="68"/>
      <c r="J23" s="46"/>
      <c r="K23" s="64" t="s">
        <v>294</v>
      </c>
      <c r="Z23" s="110" t="s">
        <v>4</v>
      </c>
      <c r="AA23" s="50"/>
    </row>
    <row r="24" spans="1:27" s="46" customFormat="1" ht="15">
      <c r="A24" s="69" t="str">
        <f>IF(B21="Numbers", "What is the best possible grade in your university?","What is the best possible classification in your university?")</f>
        <v>What is the best possible classification in your university?</v>
      </c>
      <c r="B24" s="70"/>
      <c r="C24" s="46" t="str">
        <f>IF(B21="Letters", "", IF(OR(B21="Pass/Fail"), "Leave these cells blank", ""))</f>
        <v/>
      </c>
      <c r="Z24" s="110" t="s">
        <v>5</v>
      </c>
      <c r="AA24" s="53"/>
    </row>
    <row r="25" spans="1:27" s="46" customFormat="1" ht="15">
      <c r="Z25" s="110" t="s">
        <v>6</v>
      </c>
      <c r="AA25" s="53"/>
    </row>
    <row r="26" spans="1:27" s="46" customFormat="1" ht="15">
      <c r="A26" s="45"/>
      <c r="Z26" s="110" t="s">
        <v>7</v>
      </c>
      <c r="AA26" s="53"/>
    </row>
    <row r="27" spans="1:27" s="46" customFormat="1" ht="15">
      <c r="A27" s="45"/>
      <c r="Z27" s="110" t="s">
        <v>8</v>
      </c>
      <c r="AA27" s="53"/>
    </row>
    <row r="28" spans="1:27" s="46" customFormat="1" ht="15">
      <c r="A28" s="45"/>
      <c r="Z28" s="110" t="s">
        <v>9</v>
      </c>
      <c r="AA28" s="53"/>
    </row>
    <row r="29" spans="1:27" s="46" customFormat="1" ht="15">
      <c r="A29" s="45"/>
      <c r="Z29" s="110" t="s">
        <v>10</v>
      </c>
      <c r="AA29" s="53"/>
    </row>
    <row r="30" spans="1:27" s="46" customFormat="1" ht="15">
      <c r="A30" s="45"/>
      <c r="Z30" s="110" t="s">
        <v>11</v>
      </c>
      <c r="AA30" s="53"/>
    </row>
    <row r="31" spans="1:27" s="46" customFormat="1" ht="15.75">
      <c r="A31" s="71" t="s">
        <v>381</v>
      </c>
      <c r="Z31" s="110" t="s">
        <v>12</v>
      </c>
      <c r="AA31" s="53"/>
    </row>
    <row r="32" spans="1:27" s="46" customFormat="1" ht="15">
      <c r="A32" s="45"/>
      <c r="Z32" s="110" t="s">
        <v>13</v>
      </c>
      <c r="AA32" s="53"/>
    </row>
    <row r="33" spans="1:27" s="46" customFormat="1" ht="15">
      <c r="A33" s="72"/>
      <c r="Z33" s="110" t="s">
        <v>14</v>
      </c>
      <c r="AA33" s="53"/>
    </row>
    <row r="34" spans="1:27" s="46" customFormat="1" ht="15">
      <c r="A34" s="45"/>
      <c r="Z34" s="110" t="s">
        <v>15</v>
      </c>
      <c r="AA34" s="53"/>
    </row>
    <row r="35" spans="1:27" s="46" customFormat="1" ht="15">
      <c r="A35" s="45"/>
      <c r="Z35" s="110" t="s">
        <v>16</v>
      </c>
      <c r="AA35" s="53"/>
    </row>
    <row r="36" spans="1:27" ht="31.5" customHeight="1">
      <c r="A36" s="73" t="s">
        <v>382</v>
      </c>
      <c r="C36" s="51"/>
      <c r="F36" s="67"/>
      <c r="G36" s="67"/>
      <c r="H36" s="74"/>
      <c r="J36" s="46"/>
      <c r="Z36" s="110" t="s">
        <v>17</v>
      </c>
      <c r="AA36" s="50"/>
    </row>
    <row r="37" spans="1:27" ht="239.25" customHeight="1">
      <c r="A37" s="104" t="s">
        <v>383</v>
      </c>
      <c r="B37" s="75" t="s">
        <v>345</v>
      </c>
      <c r="C37" s="75" t="s">
        <v>346</v>
      </c>
      <c r="D37" s="103" t="s">
        <v>317</v>
      </c>
      <c r="E37" s="103" t="s">
        <v>318</v>
      </c>
      <c r="F37" s="76" t="s">
        <v>341</v>
      </c>
      <c r="H37" s="77" t="s">
        <v>384</v>
      </c>
      <c r="V37" s="65" t="s">
        <v>18</v>
      </c>
      <c r="Z37" s="110" t="s">
        <v>18</v>
      </c>
      <c r="AA37" s="50"/>
    </row>
    <row r="38" spans="1:27" ht="27.75" customHeight="1">
      <c r="A38" s="74" t="s">
        <v>347</v>
      </c>
      <c r="B38" s="78">
        <f>SUM(B40:B189,B191:B240)</f>
        <v>0</v>
      </c>
      <c r="D38" s="79">
        <f t="shared" ref="D38:E38" si="0">IFERROR(SUMPRODUCT($B$40:$B$240,D$40:D$240)/100,"")</f>
        <v>0</v>
      </c>
      <c r="E38" s="79">
        <f t="shared" si="0"/>
        <v>0</v>
      </c>
      <c r="F38" s="79" t="str">
        <f>IFERROR((B38-SUM(D38:E38))/B38,"")</f>
        <v/>
      </c>
      <c r="G38" s="80" t="s">
        <v>385</v>
      </c>
      <c r="H38" s="106"/>
      <c r="J38" s="46"/>
      <c r="K38" s="46"/>
      <c r="L38" s="46"/>
      <c r="M38" s="46"/>
      <c r="N38" s="46"/>
      <c r="O38" s="46"/>
      <c r="V38" s="65" t="s">
        <v>19</v>
      </c>
      <c r="Z38" s="110" t="s">
        <v>19</v>
      </c>
      <c r="AA38" s="50"/>
    </row>
    <row r="39" spans="1:27" ht="28.5" customHeight="1">
      <c r="A39" s="81" t="s">
        <v>348</v>
      </c>
      <c r="C39" s="82">
        <f>IFERROR(AVERAGE(C40:C189),)</f>
        <v>0</v>
      </c>
      <c r="D39" s="83">
        <f>IFERROR(SUMPRODUCT($B$40:$B$189,$C$40:$C$189,D40:D189)/SUMPRODUCT($B$40:$B$189,D40:D189),0)</f>
        <v>0</v>
      </c>
      <c r="E39" s="84">
        <f>IFERROR(SUMPRODUCT($B$40:$B$189,$C$40:$C$189,E40:E189)/SUMPRODUCT($B$40:$B$189,E40:E189),0)</f>
        <v>0</v>
      </c>
      <c r="F39" s="84">
        <f>IFERROR(SUMPRODUCT($B$40:$B$189,$C$40:$C$189,F40:F189)/SUMPRODUCT($B$40:$B$189,F40:F189),0)</f>
        <v>0</v>
      </c>
      <c r="G39" s="85" t="s">
        <v>386</v>
      </c>
      <c r="H39" s="86" t="s">
        <v>343</v>
      </c>
      <c r="I39" s="86"/>
      <c r="J39" s="46"/>
      <c r="K39" s="87" t="s">
        <v>344</v>
      </c>
      <c r="L39" s="67" t="s">
        <v>332</v>
      </c>
      <c r="M39" s="118" t="s">
        <v>333</v>
      </c>
      <c r="N39" s="118"/>
      <c r="O39" s="118"/>
      <c r="P39" s="46"/>
      <c r="Q39" s="46"/>
      <c r="R39" s="46"/>
      <c r="S39" s="46"/>
      <c r="T39" s="46"/>
      <c r="U39" s="46"/>
      <c r="V39" s="65" t="s">
        <v>20</v>
      </c>
      <c r="Z39" s="110" t="s">
        <v>20</v>
      </c>
      <c r="AA39" s="50"/>
    </row>
    <row r="40" spans="1:27" ht="15">
      <c r="A40" s="105" t="s">
        <v>387</v>
      </c>
      <c r="B40" s="107"/>
      <c r="C40" s="107"/>
      <c r="D40" s="108"/>
      <c r="E40" s="108"/>
      <c r="F40" s="88" t="str">
        <f t="shared" ref="F40:F71" si="1">IF(ISBLANK(B40)," ",100-SUM(D40:E40))</f>
        <v xml:space="preserve"> </v>
      </c>
      <c r="G40" s="89"/>
      <c r="H40" s="89"/>
      <c r="I40" s="90"/>
      <c r="J40" s="46"/>
      <c r="K40" s="105" t="s">
        <v>258</v>
      </c>
      <c r="L40" s="105"/>
      <c r="M40" s="119"/>
      <c r="N40" s="119"/>
      <c r="O40" s="119"/>
      <c r="P40" s="46"/>
      <c r="Q40" s="46"/>
      <c r="R40" s="46"/>
      <c r="S40" s="46"/>
      <c r="T40" s="46"/>
      <c r="U40" s="46"/>
      <c r="V40" s="65" t="s">
        <v>21</v>
      </c>
      <c r="Z40" s="110" t="s">
        <v>21</v>
      </c>
      <c r="AA40" s="50"/>
    </row>
    <row r="41" spans="1:27" ht="14.45" customHeight="1">
      <c r="A41" s="105" t="s">
        <v>388</v>
      </c>
      <c r="B41" s="107"/>
      <c r="C41" s="107"/>
      <c r="D41" s="108"/>
      <c r="E41" s="108"/>
      <c r="F41" s="88" t="str">
        <f t="shared" si="1"/>
        <v xml:space="preserve"> </v>
      </c>
      <c r="G41" s="102"/>
      <c r="H41" s="89"/>
      <c r="I41" s="90"/>
      <c r="J41" s="46"/>
      <c r="K41" s="105" t="s">
        <v>265</v>
      </c>
      <c r="L41" s="105"/>
      <c r="M41" s="114"/>
      <c r="N41" s="114"/>
      <c r="O41" s="114"/>
      <c r="P41" s="46"/>
      <c r="Q41" s="46"/>
      <c r="R41" s="46"/>
      <c r="S41" s="46"/>
      <c r="T41" s="46"/>
      <c r="U41" s="46"/>
      <c r="V41" s="65" t="s">
        <v>22</v>
      </c>
      <c r="Z41" s="110" t="s">
        <v>22</v>
      </c>
      <c r="AA41" s="50"/>
    </row>
    <row r="42" spans="1:27" ht="15">
      <c r="A42" s="105" t="s">
        <v>389</v>
      </c>
      <c r="B42" s="107"/>
      <c r="C42" s="107"/>
      <c r="D42" s="108"/>
      <c r="E42" s="108"/>
      <c r="F42" s="88" t="str">
        <f t="shared" si="1"/>
        <v xml:space="preserve"> </v>
      </c>
      <c r="G42" s="89"/>
      <c r="H42" s="89"/>
      <c r="I42" s="90"/>
      <c r="J42" s="46"/>
      <c r="K42" s="105" t="s">
        <v>266</v>
      </c>
      <c r="L42" s="105"/>
      <c r="M42" s="114"/>
      <c r="N42" s="114"/>
      <c r="O42" s="114"/>
      <c r="P42" s="46"/>
      <c r="Q42" s="46"/>
      <c r="R42" s="46"/>
      <c r="S42" s="46"/>
      <c r="T42" s="46"/>
      <c r="U42" s="46"/>
      <c r="V42" s="65" t="s">
        <v>23</v>
      </c>
      <c r="Z42" s="110" t="s">
        <v>23</v>
      </c>
      <c r="AA42" s="50"/>
    </row>
    <row r="43" spans="1:27" ht="15">
      <c r="A43" s="105" t="s">
        <v>390</v>
      </c>
      <c r="B43" s="107"/>
      <c r="C43" s="107"/>
      <c r="D43" s="108"/>
      <c r="E43" s="108"/>
      <c r="F43" s="88" t="str">
        <f t="shared" si="1"/>
        <v xml:space="preserve"> </v>
      </c>
      <c r="G43" s="89"/>
      <c r="H43" s="89"/>
      <c r="I43" s="90"/>
      <c r="J43" s="46"/>
      <c r="K43" s="105" t="s">
        <v>267</v>
      </c>
      <c r="L43" s="105"/>
      <c r="M43" s="91"/>
      <c r="N43" s="91"/>
      <c r="O43" s="91"/>
      <c r="P43" s="46"/>
      <c r="Q43" s="46"/>
      <c r="R43" s="46"/>
      <c r="S43" s="46"/>
      <c r="T43" s="46"/>
      <c r="U43" s="46"/>
      <c r="V43" s="65" t="s">
        <v>24</v>
      </c>
      <c r="Z43" s="110" t="s">
        <v>24</v>
      </c>
      <c r="AA43" s="50"/>
    </row>
    <row r="44" spans="1:27" ht="15">
      <c r="A44" s="105" t="s">
        <v>391</v>
      </c>
      <c r="B44" s="107"/>
      <c r="C44" s="107"/>
      <c r="D44" s="108"/>
      <c r="E44" s="108"/>
      <c r="F44" s="88" t="str">
        <f t="shared" si="1"/>
        <v xml:space="preserve"> </v>
      </c>
      <c r="G44" s="89"/>
      <c r="H44" s="89"/>
      <c r="I44" s="90"/>
      <c r="J44" s="46"/>
      <c r="K44" s="105" t="s">
        <v>268</v>
      </c>
      <c r="L44" s="105"/>
      <c r="M44" s="91"/>
      <c r="N44" s="91"/>
      <c r="O44" s="91"/>
      <c r="P44" s="46"/>
      <c r="Q44" s="46"/>
      <c r="R44" s="46"/>
      <c r="S44" s="46"/>
      <c r="T44" s="46"/>
      <c r="U44" s="46"/>
      <c r="V44" s="65" t="s">
        <v>25</v>
      </c>
      <c r="Z44" s="110" t="s">
        <v>25</v>
      </c>
      <c r="AA44" s="50"/>
    </row>
    <row r="45" spans="1:27" ht="15">
      <c r="A45" s="105" t="s">
        <v>392</v>
      </c>
      <c r="B45" s="107"/>
      <c r="C45" s="107"/>
      <c r="D45" s="108"/>
      <c r="E45" s="108"/>
      <c r="F45" s="88" t="str">
        <f t="shared" si="1"/>
        <v xml:space="preserve"> </v>
      </c>
      <c r="G45" s="89"/>
      <c r="H45" s="89"/>
      <c r="I45" s="90"/>
      <c r="J45" s="46"/>
      <c r="K45" s="105" t="s">
        <v>269</v>
      </c>
      <c r="L45" s="105"/>
      <c r="M45" s="91"/>
      <c r="N45" s="91"/>
      <c r="O45" s="91"/>
      <c r="P45" s="46"/>
      <c r="Q45" s="46"/>
      <c r="R45" s="46"/>
      <c r="S45" s="46"/>
      <c r="T45" s="46"/>
      <c r="U45" s="46"/>
      <c r="V45" s="65" t="s">
        <v>26</v>
      </c>
      <c r="Z45" s="110" t="s">
        <v>26</v>
      </c>
      <c r="AA45" s="50"/>
    </row>
    <row r="46" spans="1:27" ht="15">
      <c r="A46" s="105" t="s">
        <v>393</v>
      </c>
      <c r="B46" s="107"/>
      <c r="C46" s="107"/>
      <c r="D46" s="108"/>
      <c r="E46" s="108"/>
      <c r="F46" s="88" t="str">
        <f t="shared" si="1"/>
        <v xml:space="preserve"> </v>
      </c>
      <c r="G46" s="89"/>
      <c r="H46" s="89"/>
      <c r="I46" s="90"/>
      <c r="J46" s="46"/>
      <c r="K46" s="105" t="s">
        <v>270</v>
      </c>
      <c r="L46" s="105"/>
      <c r="M46" s="91"/>
      <c r="N46" s="91"/>
      <c r="O46" s="91"/>
      <c r="P46" s="46"/>
      <c r="Q46" s="46"/>
      <c r="R46" s="46"/>
      <c r="S46" s="46"/>
      <c r="T46" s="46"/>
      <c r="U46" s="46"/>
      <c r="V46" s="65" t="s">
        <v>27</v>
      </c>
      <c r="Z46" s="110" t="s">
        <v>27</v>
      </c>
      <c r="AA46" s="50"/>
    </row>
    <row r="47" spans="1:27" ht="15">
      <c r="A47" s="105" t="s">
        <v>394</v>
      </c>
      <c r="B47" s="107"/>
      <c r="C47" s="107"/>
      <c r="D47" s="108"/>
      <c r="E47" s="108"/>
      <c r="F47" s="88" t="str">
        <f t="shared" si="1"/>
        <v xml:space="preserve"> </v>
      </c>
      <c r="G47" s="89"/>
      <c r="H47" s="89"/>
      <c r="I47" s="90"/>
      <c r="J47" s="46"/>
      <c r="K47" s="105" t="s">
        <v>271</v>
      </c>
      <c r="L47" s="105"/>
      <c r="M47" s="91"/>
      <c r="N47" s="91"/>
      <c r="O47" s="91"/>
      <c r="P47" s="46"/>
      <c r="Q47" s="46"/>
      <c r="R47" s="46"/>
      <c r="S47" s="46"/>
      <c r="T47" s="46"/>
      <c r="U47" s="46"/>
      <c r="V47" s="65" t="s">
        <v>28</v>
      </c>
      <c r="Z47" s="110" t="s">
        <v>28</v>
      </c>
      <c r="AA47" s="50"/>
    </row>
    <row r="48" spans="1:27" ht="15">
      <c r="A48" s="105" t="s">
        <v>395</v>
      </c>
      <c r="B48" s="107"/>
      <c r="C48" s="107"/>
      <c r="D48" s="108"/>
      <c r="E48" s="108"/>
      <c r="F48" s="88" t="str">
        <f t="shared" si="1"/>
        <v xml:space="preserve"> </v>
      </c>
      <c r="G48" s="89"/>
      <c r="H48" s="89"/>
      <c r="I48" s="90"/>
      <c r="J48" s="46"/>
      <c r="K48" s="105" t="s">
        <v>272</v>
      </c>
      <c r="L48" s="105"/>
      <c r="M48" s="91"/>
      <c r="N48" s="91"/>
      <c r="O48" s="91"/>
      <c r="P48" s="46"/>
      <c r="Q48" s="46"/>
      <c r="R48" s="46"/>
      <c r="S48" s="46"/>
      <c r="T48" s="46"/>
      <c r="U48" s="46"/>
      <c r="V48" s="65" t="s">
        <v>29</v>
      </c>
      <c r="Z48" s="110" t="s">
        <v>29</v>
      </c>
      <c r="AA48" s="50"/>
    </row>
    <row r="49" spans="1:27" ht="15">
      <c r="A49" s="105" t="s">
        <v>396</v>
      </c>
      <c r="B49" s="107"/>
      <c r="C49" s="107"/>
      <c r="D49" s="108"/>
      <c r="E49" s="108"/>
      <c r="F49" s="88" t="str">
        <f t="shared" si="1"/>
        <v xml:space="preserve"> </v>
      </c>
      <c r="G49" s="89"/>
      <c r="H49" s="89"/>
      <c r="I49" s="90"/>
      <c r="J49" s="46"/>
      <c r="K49" s="105" t="s">
        <v>273</v>
      </c>
      <c r="L49" s="105"/>
      <c r="M49" s="91"/>
      <c r="N49" s="91"/>
      <c r="O49" s="91"/>
      <c r="P49" s="46"/>
      <c r="Q49" s="46"/>
      <c r="R49" s="46"/>
      <c r="S49" s="46"/>
      <c r="T49" s="46"/>
      <c r="U49" s="46"/>
      <c r="V49" s="65" t="s">
        <v>30</v>
      </c>
      <c r="Z49" s="110" t="s">
        <v>30</v>
      </c>
      <c r="AA49" s="50"/>
    </row>
    <row r="50" spans="1:27" ht="15">
      <c r="A50" s="105" t="s">
        <v>397</v>
      </c>
      <c r="B50" s="107"/>
      <c r="C50" s="107"/>
      <c r="D50" s="108"/>
      <c r="E50" s="108"/>
      <c r="F50" s="88" t="str">
        <f t="shared" si="1"/>
        <v xml:space="preserve"> </v>
      </c>
      <c r="G50" s="89"/>
      <c r="H50" s="89"/>
      <c r="I50" s="90"/>
      <c r="J50" s="46"/>
      <c r="K50" s="105" t="s">
        <v>274</v>
      </c>
      <c r="L50" s="105"/>
      <c r="M50" s="114"/>
      <c r="N50" s="114"/>
      <c r="O50" s="114"/>
      <c r="P50" s="46"/>
      <c r="Q50" s="46"/>
      <c r="R50" s="46"/>
      <c r="S50" s="46"/>
      <c r="T50" s="46"/>
      <c r="U50" s="46"/>
      <c r="V50" s="65" t="s">
        <v>31</v>
      </c>
      <c r="Z50" s="110" t="s">
        <v>31</v>
      </c>
      <c r="AA50" s="50"/>
    </row>
    <row r="51" spans="1:27" ht="15">
      <c r="A51" s="105" t="s">
        <v>398</v>
      </c>
      <c r="B51" s="105"/>
      <c r="C51" s="105"/>
      <c r="D51" s="108"/>
      <c r="E51" s="108"/>
      <c r="F51" s="88" t="str">
        <f t="shared" si="1"/>
        <v xml:space="preserve"> </v>
      </c>
      <c r="G51" s="89"/>
      <c r="H51" s="89"/>
      <c r="I51" s="90"/>
      <c r="J51" s="46"/>
      <c r="K51" s="105" t="s">
        <v>275</v>
      </c>
      <c r="L51" s="105"/>
      <c r="M51" s="114"/>
      <c r="N51" s="114"/>
      <c r="O51" s="114"/>
      <c r="P51" s="46"/>
      <c r="Q51" s="46"/>
      <c r="R51" s="46"/>
      <c r="S51" s="46"/>
      <c r="T51" s="46"/>
      <c r="U51" s="46"/>
      <c r="V51" s="65" t="s">
        <v>32</v>
      </c>
      <c r="Z51" s="110" t="s">
        <v>32</v>
      </c>
      <c r="AA51" s="50"/>
    </row>
    <row r="52" spans="1:27" ht="15">
      <c r="A52" s="105" t="s">
        <v>399</v>
      </c>
      <c r="B52" s="105"/>
      <c r="C52" s="105"/>
      <c r="D52" s="108"/>
      <c r="E52" s="108"/>
      <c r="F52" s="88" t="str">
        <f t="shared" si="1"/>
        <v xml:space="preserve"> </v>
      </c>
      <c r="G52" s="89"/>
      <c r="H52" s="89"/>
      <c r="I52" s="90"/>
      <c r="J52" s="46"/>
      <c r="K52" s="105" t="s">
        <v>276</v>
      </c>
      <c r="L52" s="105"/>
      <c r="M52" s="91"/>
      <c r="N52" s="91"/>
      <c r="O52" s="91"/>
      <c r="P52" s="46"/>
      <c r="Q52" s="46"/>
      <c r="R52" s="46"/>
      <c r="S52" s="46"/>
      <c r="T52" s="46"/>
      <c r="U52" s="46"/>
      <c r="V52" s="65" t="s">
        <v>33</v>
      </c>
      <c r="Z52" s="110" t="s">
        <v>33</v>
      </c>
      <c r="AA52" s="50"/>
    </row>
    <row r="53" spans="1:27" ht="15">
      <c r="A53" s="105" t="s">
        <v>400</v>
      </c>
      <c r="B53" s="105"/>
      <c r="C53" s="105"/>
      <c r="D53" s="108"/>
      <c r="E53" s="108"/>
      <c r="F53" s="88" t="str">
        <f t="shared" si="1"/>
        <v xml:space="preserve"> </v>
      </c>
      <c r="G53" s="89"/>
      <c r="H53" s="89"/>
      <c r="I53" s="90"/>
      <c r="J53" s="46"/>
      <c r="K53" s="105" t="s">
        <v>277</v>
      </c>
      <c r="L53" s="105"/>
      <c r="M53" s="91"/>
      <c r="N53" s="91"/>
      <c r="O53" s="91"/>
      <c r="P53" s="46"/>
      <c r="Q53" s="46"/>
      <c r="R53" s="46"/>
      <c r="S53" s="46"/>
      <c r="T53" s="46"/>
      <c r="U53" s="46"/>
      <c r="V53" s="65" t="s">
        <v>34</v>
      </c>
      <c r="Z53" s="110" t="s">
        <v>34</v>
      </c>
      <c r="AA53" s="50"/>
    </row>
    <row r="54" spans="1:27" ht="15">
      <c r="A54" s="105" t="s">
        <v>401</v>
      </c>
      <c r="B54" s="105"/>
      <c r="C54" s="105"/>
      <c r="D54" s="108"/>
      <c r="E54" s="108"/>
      <c r="F54" s="88" t="str">
        <f t="shared" si="1"/>
        <v xml:space="preserve"> </v>
      </c>
      <c r="G54" s="89"/>
      <c r="H54" s="89"/>
      <c r="I54" s="90"/>
      <c r="J54" s="46"/>
      <c r="K54" s="105" t="s">
        <v>278</v>
      </c>
      <c r="L54" s="105"/>
      <c r="M54" s="91"/>
      <c r="N54" s="91"/>
      <c r="O54" s="91"/>
      <c r="P54" s="46"/>
      <c r="Q54" s="46"/>
      <c r="R54" s="46"/>
      <c r="S54" s="46"/>
      <c r="T54" s="46"/>
      <c r="U54" s="46"/>
      <c r="V54" s="65" t="s">
        <v>35</v>
      </c>
      <c r="Z54" s="110" t="s">
        <v>35</v>
      </c>
      <c r="AA54" s="50"/>
    </row>
    <row r="55" spans="1:27" ht="15">
      <c r="A55" s="105" t="s">
        <v>402</v>
      </c>
      <c r="B55" s="105"/>
      <c r="C55" s="105"/>
      <c r="D55" s="108"/>
      <c r="E55" s="108"/>
      <c r="F55" s="88" t="str">
        <f t="shared" si="1"/>
        <v xml:space="preserve"> </v>
      </c>
      <c r="G55" s="89"/>
      <c r="H55" s="89"/>
      <c r="I55" s="90"/>
      <c r="J55" s="46"/>
      <c r="K55" s="105" t="s">
        <v>279</v>
      </c>
      <c r="L55" s="105"/>
      <c r="M55" s="91"/>
      <c r="N55" s="91"/>
      <c r="O55" s="91"/>
      <c r="P55" s="46"/>
      <c r="Q55" s="46"/>
      <c r="R55" s="46"/>
      <c r="S55" s="46"/>
      <c r="T55" s="46"/>
      <c r="U55" s="46"/>
      <c r="V55" s="65" t="s">
        <v>36</v>
      </c>
      <c r="Z55" s="110" t="s">
        <v>36</v>
      </c>
      <c r="AA55" s="50"/>
    </row>
    <row r="56" spans="1:27" ht="15">
      <c r="A56" s="105" t="s">
        <v>403</v>
      </c>
      <c r="B56" s="105"/>
      <c r="C56" s="105"/>
      <c r="D56" s="108"/>
      <c r="E56" s="108"/>
      <c r="F56" s="88" t="str">
        <f t="shared" si="1"/>
        <v xml:space="preserve"> </v>
      </c>
      <c r="G56" s="89"/>
      <c r="H56" s="89"/>
      <c r="I56" s="90"/>
      <c r="J56" s="46"/>
      <c r="K56" s="105" t="s">
        <v>280</v>
      </c>
      <c r="L56" s="105"/>
      <c r="M56" s="91"/>
      <c r="N56" s="91"/>
      <c r="O56" s="91"/>
      <c r="P56" s="46"/>
      <c r="Q56" s="46"/>
      <c r="R56" s="46"/>
      <c r="S56" s="46"/>
      <c r="T56" s="46"/>
      <c r="U56" s="46"/>
      <c r="V56" s="65" t="s">
        <v>37</v>
      </c>
      <c r="Z56" s="110" t="s">
        <v>37</v>
      </c>
      <c r="AA56" s="50"/>
    </row>
    <row r="57" spans="1:27" ht="15">
      <c r="A57" s="105" t="s">
        <v>404</v>
      </c>
      <c r="B57" s="105"/>
      <c r="C57" s="105"/>
      <c r="D57" s="108"/>
      <c r="E57" s="108"/>
      <c r="F57" s="88" t="str">
        <f t="shared" si="1"/>
        <v xml:space="preserve"> </v>
      </c>
      <c r="G57" s="89"/>
      <c r="H57" s="89"/>
      <c r="I57" s="90"/>
      <c r="J57" s="46"/>
      <c r="K57" s="105" t="s">
        <v>281</v>
      </c>
      <c r="L57" s="105"/>
      <c r="M57" s="91"/>
      <c r="N57" s="91"/>
      <c r="O57" s="91"/>
      <c r="P57" s="46"/>
      <c r="Q57" s="46"/>
      <c r="R57" s="46"/>
      <c r="S57" s="46"/>
      <c r="T57" s="46"/>
      <c r="U57" s="46"/>
      <c r="V57" s="65" t="s">
        <v>38</v>
      </c>
      <c r="Z57" s="110" t="s">
        <v>38</v>
      </c>
      <c r="AA57" s="50"/>
    </row>
    <row r="58" spans="1:27" ht="15">
      <c r="A58" s="105" t="s">
        <v>405</v>
      </c>
      <c r="B58" s="105"/>
      <c r="C58" s="105"/>
      <c r="D58" s="108"/>
      <c r="E58" s="108"/>
      <c r="F58" s="88" t="str">
        <f t="shared" si="1"/>
        <v xml:space="preserve"> </v>
      </c>
      <c r="G58" s="89"/>
      <c r="H58" s="89"/>
      <c r="I58" s="90"/>
      <c r="J58" s="46"/>
      <c r="K58" s="105" t="s">
        <v>282</v>
      </c>
      <c r="L58" s="105"/>
      <c r="M58" s="91"/>
      <c r="N58" s="91"/>
      <c r="O58" s="91"/>
      <c r="P58" s="46"/>
      <c r="Q58" s="46"/>
      <c r="R58" s="46"/>
      <c r="S58" s="46"/>
      <c r="T58" s="46"/>
      <c r="U58" s="46"/>
      <c r="V58" s="65" t="s">
        <v>39</v>
      </c>
      <c r="Z58" s="110" t="s">
        <v>39</v>
      </c>
      <c r="AA58" s="50"/>
    </row>
    <row r="59" spans="1:27" ht="15">
      <c r="A59" s="105" t="s">
        <v>406</v>
      </c>
      <c r="B59" s="105"/>
      <c r="C59" s="105"/>
      <c r="D59" s="108"/>
      <c r="E59" s="108"/>
      <c r="F59" s="88" t="str">
        <f t="shared" si="1"/>
        <v xml:space="preserve"> </v>
      </c>
      <c r="G59" s="89"/>
      <c r="H59" s="89"/>
      <c r="I59" s="90"/>
      <c r="J59" s="46"/>
      <c r="K59" s="105" t="s">
        <v>283</v>
      </c>
      <c r="L59" s="105"/>
      <c r="M59" s="114"/>
      <c r="N59" s="114"/>
      <c r="O59" s="114"/>
      <c r="P59" s="46"/>
      <c r="Q59" s="46"/>
      <c r="R59" s="46"/>
      <c r="S59" s="46"/>
      <c r="T59" s="46"/>
      <c r="U59" s="46"/>
      <c r="V59" s="65" t="s">
        <v>40</v>
      </c>
      <c r="Z59" s="110" t="s">
        <v>40</v>
      </c>
      <c r="AA59" s="50"/>
    </row>
    <row r="60" spans="1:27" ht="15">
      <c r="A60" s="105" t="s">
        <v>407</v>
      </c>
      <c r="B60" s="105"/>
      <c r="C60" s="105"/>
      <c r="D60" s="108"/>
      <c r="E60" s="108"/>
      <c r="F60" s="88" t="str">
        <f t="shared" si="1"/>
        <v xml:space="preserve"> </v>
      </c>
      <c r="G60" s="89"/>
      <c r="H60" s="89"/>
      <c r="I60" s="90"/>
      <c r="J60" s="46"/>
      <c r="K60" s="105" t="s">
        <v>284</v>
      </c>
      <c r="L60" s="105"/>
      <c r="M60" s="114"/>
      <c r="N60" s="114"/>
      <c r="O60" s="114"/>
      <c r="P60" s="46"/>
      <c r="Q60" s="46"/>
      <c r="R60" s="46"/>
      <c r="S60" s="46"/>
      <c r="T60" s="46"/>
      <c r="U60" s="46"/>
      <c r="V60" s="65" t="s">
        <v>41</v>
      </c>
      <c r="Z60" s="110" t="s">
        <v>41</v>
      </c>
      <c r="AA60" s="50"/>
    </row>
    <row r="61" spans="1:27" ht="15">
      <c r="A61" s="105" t="s">
        <v>408</v>
      </c>
      <c r="B61" s="105"/>
      <c r="C61" s="105"/>
      <c r="D61" s="108"/>
      <c r="E61" s="108"/>
      <c r="F61" s="88" t="str">
        <f t="shared" si="1"/>
        <v xml:space="preserve"> </v>
      </c>
      <c r="G61" s="89"/>
      <c r="H61" s="89"/>
      <c r="I61" s="90"/>
      <c r="J61" s="46"/>
      <c r="K61" s="105" t="s">
        <v>285</v>
      </c>
      <c r="L61" s="105"/>
      <c r="M61" s="114"/>
      <c r="N61" s="114"/>
      <c r="O61" s="114"/>
      <c r="P61" s="46"/>
      <c r="Q61" s="46"/>
      <c r="R61" s="46"/>
      <c r="S61" s="46"/>
      <c r="T61" s="46"/>
      <c r="U61" s="46"/>
      <c r="V61" s="65" t="s">
        <v>42</v>
      </c>
      <c r="Z61" s="110" t="s">
        <v>42</v>
      </c>
      <c r="AA61" s="50"/>
    </row>
    <row r="62" spans="1:27" ht="15">
      <c r="A62" s="105" t="s">
        <v>409</v>
      </c>
      <c r="B62" s="105"/>
      <c r="C62" s="105"/>
      <c r="D62" s="108"/>
      <c r="E62" s="108"/>
      <c r="F62" s="88" t="str">
        <f t="shared" si="1"/>
        <v xml:space="preserve"> </v>
      </c>
      <c r="G62" s="89"/>
      <c r="H62" s="89"/>
      <c r="I62" s="90"/>
      <c r="J62" s="46"/>
      <c r="K62" s="105" t="s">
        <v>286</v>
      </c>
      <c r="L62" s="105"/>
      <c r="M62" s="114"/>
      <c r="N62" s="114"/>
      <c r="O62" s="114"/>
      <c r="V62" s="65" t="s">
        <v>43</v>
      </c>
      <c r="Z62" s="110" t="s">
        <v>43</v>
      </c>
      <c r="AA62" s="50"/>
    </row>
    <row r="63" spans="1:27" ht="15">
      <c r="A63" s="105" t="s">
        <v>410</v>
      </c>
      <c r="B63" s="105"/>
      <c r="C63" s="105"/>
      <c r="D63" s="108"/>
      <c r="E63" s="108"/>
      <c r="F63" s="88" t="str">
        <f t="shared" si="1"/>
        <v xml:space="preserve"> </v>
      </c>
      <c r="G63" s="89"/>
      <c r="H63" s="89"/>
      <c r="I63" s="90"/>
      <c r="J63" s="46"/>
      <c r="K63" s="105" t="s">
        <v>287</v>
      </c>
      <c r="L63" s="105"/>
      <c r="M63" s="114"/>
      <c r="N63" s="114"/>
      <c r="O63" s="114"/>
      <c r="V63" s="65" t="s">
        <v>44</v>
      </c>
      <c r="Z63" s="110" t="s">
        <v>44</v>
      </c>
      <c r="AA63" s="50"/>
    </row>
    <row r="64" spans="1:27" ht="15">
      <c r="A64" s="105" t="s">
        <v>411</v>
      </c>
      <c r="B64" s="105"/>
      <c r="C64" s="105"/>
      <c r="D64" s="108"/>
      <c r="E64" s="108"/>
      <c r="F64" s="88" t="str">
        <f t="shared" si="1"/>
        <v xml:space="preserve"> </v>
      </c>
      <c r="G64" s="89"/>
      <c r="H64" s="89"/>
      <c r="I64" s="90"/>
      <c r="J64" s="46"/>
      <c r="K64" s="105" t="s">
        <v>288</v>
      </c>
      <c r="L64" s="105"/>
      <c r="M64" s="114"/>
      <c r="N64" s="114"/>
      <c r="O64" s="114"/>
      <c r="V64" s="65" t="s">
        <v>45</v>
      </c>
      <c r="Z64" s="110" t="s">
        <v>45</v>
      </c>
      <c r="AA64" s="50"/>
    </row>
    <row r="65" spans="1:27" ht="15">
      <c r="A65" s="105" t="s">
        <v>412</v>
      </c>
      <c r="B65" s="105"/>
      <c r="C65" s="105"/>
      <c r="D65" s="108"/>
      <c r="E65" s="108"/>
      <c r="F65" s="88" t="str">
        <f t="shared" si="1"/>
        <v xml:space="preserve"> </v>
      </c>
      <c r="G65" s="89"/>
      <c r="H65" s="89"/>
      <c r="I65" s="90"/>
      <c r="J65" s="46"/>
      <c r="K65" s="105" t="s">
        <v>289</v>
      </c>
      <c r="L65" s="105"/>
      <c r="M65" s="114"/>
      <c r="N65" s="114"/>
      <c r="O65" s="114"/>
      <c r="V65" s="65" t="s">
        <v>46</v>
      </c>
      <c r="Z65" s="110" t="s">
        <v>46</v>
      </c>
      <c r="AA65" s="50"/>
    </row>
    <row r="66" spans="1:27" ht="15">
      <c r="A66" s="105" t="s">
        <v>413</v>
      </c>
      <c r="B66" s="105"/>
      <c r="C66" s="105"/>
      <c r="D66" s="108"/>
      <c r="E66" s="108"/>
      <c r="F66" s="88" t="str">
        <f t="shared" si="1"/>
        <v xml:space="preserve"> </v>
      </c>
      <c r="G66" s="89"/>
      <c r="H66" s="89"/>
      <c r="I66" s="90"/>
      <c r="K66" s="105" t="s">
        <v>290</v>
      </c>
      <c r="L66" s="105"/>
      <c r="M66" s="114"/>
      <c r="N66" s="114"/>
      <c r="O66" s="114"/>
      <c r="V66" s="65" t="s">
        <v>47</v>
      </c>
      <c r="Z66" s="110" t="s">
        <v>47</v>
      </c>
      <c r="AA66" s="50"/>
    </row>
    <row r="67" spans="1:27" ht="15">
      <c r="A67" s="105" t="s">
        <v>414</v>
      </c>
      <c r="B67" s="105"/>
      <c r="C67" s="105"/>
      <c r="D67" s="108"/>
      <c r="E67" s="108"/>
      <c r="F67" s="88" t="str">
        <f t="shared" si="1"/>
        <v xml:space="preserve"> </v>
      </c>
      <c r="G67" s="89"/>
      <c r="H67" s="89"/>
      <c r="I67" s="90"/>
      <c r="K67" s="105" t="s">
        <v>291</v>
      </c>
      <c r="L67" s="105"/>
      <c r="M67" s="114"/>
      <c r="N67" s="114"/>
      <c r="O67" s="114"/>
      <c r="V67" s="65" t="s">
        <v>48</v>
      </c>
      <c r="Z67" s="110" t="s">
        <v>48</v>
      </c>
      <c r="AA67" s="50"/>
    </row>
    <row r="68" spans="1:27" ht="15">
      <c r="A68" s="105" t="s">
        <v>415</v>
      </c>
      <c r="B68" s="105"/>
      <c r="C68" s="105"/>
      <c r="D68" s="108"/>
      <c r="E68" s="108"/>
      <c r="F68" s="88" t="str">
        <f t="shared" si="1"/>
        <v xml:space="preserve"> </v>
      </c>
      <c r="G68" s="89"/>
      <c r="H68" s="89"/>
      <c r="I68" s="90"/>
      <c r="K68" s="105" t="s">
        <v>292</v>
      </c>
      <c r="L68" s="105"/>
      <c r="M68" s="114"/>
      <c r="N68" s="114"/>
      <c r="O68" s="114"/>
      <c r="V68" s="65" t="s">
        <v>49</v>
      </c>
      <c r="Z68" s="110" t="s">
        <v>49</v>
      </c>
      <c r="AA68" s="50"/>
    </row>
    <row r="69" spans="1:27" ht="15">
      <c r="A69" s="105" t="s">
        <v>416</v>
      </c>
      <c r="B69" s="105"/>
      <c r="C69" s="105"/>
      <c r="D69" s="108"/>
      <c r="E69" s="108"/>
      <c r="F69" s="88" t="str">
        <f t="shared" si="1"/>
        <v xml:space="preserve"> </v>
      </c>
      <c r="G69" s="89"/>
      <c r="H69" s="89"/>
      <c r="I69" s="90"/>
      <c r="K69" s="92" t="s">
        <v>335</v>
      </c>
      <c r="L69" s="45">
        <f>SUM(L40:L68)</f>
        <v>0</v>
      </c>
      <c r="M69" s="46"/>
      <c r="N69" s="46"/>
      <c r="O69" s="46"/>
      <c r="V69" s="65" t="s">
        <v>50</v>
      </c>
      <c r="Z69" s="110" t="s">
        <v>50</v>
      </c>
      <c r="AA69" s="50"/>
    </row>
    <row r="70" spans="1:27" ht="15">
      <c r="A70" s="105" t="s">
        <v>417</v>
      </c>
      <c r="B70" s="105"/>
      <c r="C70" s="105"/>
      <c r="D70" s="108"/>
      <c r="E70" s="108"/>
      <c r="F70" s="88" t="str">
        <f t="shared" si="1"/>
        <v xml:space="preserve"> </v>
      </c>
      <c r="G70" s="89"/>
      <c r="H70" s="89"/>
      <c r="I70" s="90"/>
      <c r="V70" s="65" t="s">
        <v>51</v>
      </c>
      <c r="Z70" s="110" t="s">
        <v>51</v>
      </c>
      <c r="AA70" s="50"/>
    </row>
    <row r="71" spans="1:27" ht="15">
      <c r="A71" s="105" t="s">
        <v>418</v>
      </c>
      <c r="B71" s="105"/>
      <c r="C71" s="105"/>
      <c r="D71" s="108"/>
      <c r="E71" s="108"/>
      <c r="F71" s="88" t="str">
        <f t="shared" si="1"/>
        <v xml:space="preserve"> </v>
      </c>
      <c r="G71" s="89"/>
      <c r="H71" s="89"/>
      <c r="I71" s="90"/>
      <c r="V71" s="65" t="s">
        <v>52</v>
      </c>
      <c r="Z71" s="110" t="s">
        <v>52</v>
      </c>
      <c r="AA71" s="50"/>
    </row>
    <row r="72" spans="1:27" ht="15">
      <c r="A72" s="105" t="s">
        <v>419</v>
      </c>
      <c r="B72" s="105"/>
      <c r="C72" s="105"/>
      <c r="D72" s="108"/>
      <c r="E72" s="108"/>
      <c r="F72" s="88" t="str">
        <f t="shared" ref="F72:F103" si="2">IF(ISBLANK(B72)," ",100-SUM(D72:E72))</f>
        <v xml:space="preserve"> </v>
      </c>
      <c r="G72" s="89"/>
      <c r="H72" s="89"/>
      <c r="I72" s="90"/>
      <c r="V72" s="65" t="s">
        <v>53</v>
      </c>
      <c r="Z72" s="110" t="s">
        <v>53</v>
      </c>
      <c r="AA72" s="50"/>
    </row>
    <row r="73" spans="1:27" ht="15">
      <c r="A73" s="105" t="s">
        <v>420</v>
      </c>
      <c r="B73" s="105"/>
      <c r="C73" s="105"/>
      <c r="D73" s="108"/>
      <c r="E73" s="108"/>
      <c r="F73" s="88" t="str">
        <f t="shared" si="2"/>
        <v xml:space="preserve"> </v>
      </c>
      <c r="G73" s="89"/>
      <c r="H73" s="89"/>
      <c r="I73" s="90"/>
      <c r="V73" s="65" t="s">
        <v>54</v>
      </c>
      <c r="Z73" s="110" t="s">
        <v>54</v>
      </c>
      <c r="AA73" s="50"/>
    </row>
    <row r="74" spans="1:27" ht="15">
      <c r="A74" s="105" t="s">
        <v>421</v>
      </c>
      <c r="B74" s="105"/>
      <c r="C74" s="105"/>
      <c r="D74" s="108"/>
      <c r="E74" s="108"/>
      <c r="F74" s="88" t="str">
        <f t="shared" si="2"/>
        <v xml:space="preserve"> </v>
      </c>
      <c r="G74" s="89"/>
      <c r="H74" s="89"/>
      <c r="I74" s="90"/>
      <c r="V74" s="65" t="s">
        <v>55</v>
      </c>
      <c r="Z74" s="110" t="s">
        <v>55</v>
      </c>
      <c r="AA74" s="50"/>
    </row>
    <row r="75" spans="1:27" ht="15">
      <c r="A75" s="105" t="s">
        <v>422</v>
      </c>
      <c r="B75" s="105"/>
      <c r="C75" s="105"/>
      <c r="D75" s="108"/>
      <c r="E75" s="108"/>
      <c r="F75" s="88" t="str">
        <f t="shared" si="2"/>
        <v xml:space="preserve"> </v>
      </c>
      <c r="G75" s="89"/>
      <c r="H75" s="89"/>
      <c r="I75" s="90"/>
      <c r="V75" s="65" t="s">
        <v>56</v>
      </c>
      <c r="Z75" s="110" t="s">
        <v>56</v>
      </c>
      <c r="AA75" s="50"/>
    </row>
    <row r="76" spans="1:27" ht="15">
      <c r="A76" s="105" t="s">
        <v>423</v>
      </c>
      <c r="B76" s="105"/>
      <c r="C76" s="105"/>
      <c r="D76" s="108"/>
      <c r="E76" s="108"/>
      <c r="F76" s="88" t="str">
        <f t="shared" si="2"/>
        <v xml:space="preserve"> </v>
      </c>
      <c r="G76" s="89"/>
      <c r="H76" s="89"/>
      <c r="I76" s="90"/>
      <c r="V76" s="65" t="s">
        <v>57</v>
      </c>
      <c r="Z76" s="110" t="s">
        <v>57</v>
      </c>
      <c r="AA76" s="50"/>
    </row>
    <row r="77" spans="1:27" ht="15">
      <c r="A77" s="105" t="s">
        <v>424</v>
      </c>
      <c r="B77" s="105"/>
      <c r="C77" s="105"/>
      <c r="D77" s="108"/>
      <c r="E77" s="108"/>
      <c r="F77" s="88" t="str">
        <f t="shared" si="2"/>
        <v xml:space="preserve"> </v>
      </c>
      <c r="G77" s="89"/>
      <c r="H77" s="89"/>
      <c r="I77" s="90"/>
      <c r="V77" s="65" t="s">
        <v>58</v>
      </c>
      <c r="Z77" s="110" t="s">
        <v>58</v>
      </c>
      <c r="AA77" s="50"/>
    </row>
    <row r="78" spans="1:27" ht="15">
      <c r="A78" s="105" t="s">
        <v>425</v>
      </c>
      <c r="B78" s="105"/>
      <c r="C78" s="105"/>
      <c r="D78" s="108"/>
      <c r="E78" s="108"/>
      <c r="F78" s="88" t="str">
        <f t="shared" si="2"/>
        <v xml:space="preserve"> </v>
      </c>
      <c r="G78" s="89"/>
      <c r="H78" s="89"/>
      <c r="I78" s="90"/>
      <c r="V78" s="65" t="s">
        <v>59</v>
      </c>
      <c r="Z78" s="110" t="s">
        <v>59</v>
      </c>
      <c r="AA78" s="50"/>
    </row>
    <row r="79" spans="1:27" ht="15">
      <c r="A79" s="105" t="s">
        <v>426</v>
      </c>
      <c r="B79" s="105"/>
      <c r="C79" s="105"/>
      <c r="D79" s="108"/>
      <c r="E79" s="108"/>
      <c r="F79" s="88" t="str">
        <f t="shared" si="2"/>
        <v xml:space="preserve"> </v>
      </c>
      <c r="G79" s="89"/>
      <c r="H79" s="89"/>
      <c r="I79" s="90"/>
      <c r="V79" s="65" t="s">
        <v>60</v>
      </c>
      <c r="Z79" s="110" t="s">
        <v>60</v>
      </c>
      <c r="AA79" s="50"/>
    </row>
    <row r="80" spans="1:27" ht="15">
      <c r="A80" s="105" t="s">
        <v>427</v>
      </c>
      <c r="B80" s="105"/>
      <c r="C80" s="105"/>
      <c r="D80" s="108"/>
      <c r="E80" s="108"/>
      <c r="F80" s="88" t="str">
        <f t="shared" si="2"/>
        <v xml:space="preserve"> </v>
      </c>
      <c r="G80" s="89"/>
      <c r="H80" s="89"/>
      <c r="I80" s="90"/>
      <c r="V80" s="65" t="s">
        <v>61</v>
      </c>
      <c r="Z80" s="110" t="s">
        <v>61</v>
      </c>
      <c r="AA80" s="50"/>
    </row>
    <row r="81" spans="1:27" ht="15">
      <c r="A81" s="105" t="s">
        <v>428</v>
      </c>
      <c r="B81" s="105"/>
      <c r="C81" s="105"/>
      <c r="D81" s="108"/>
      <c r="E81" s="108"/>
      <c r="F81" s="88" t="str">
        <f t="shared" si="2"/>
        <v xml:space="preserve"> </v>
      </c>
      <c r="G81" s="89"/>
      <c r="H81" s="89"/>
      <c r="I81" s="90"/>
      <c r="V81" s="65" t="s">
        <v>62</v>
      </c>
      <c r="Z81" s="110" t="s">
        <v>62</v>
      </c>
      <c r="AA81" s="50"/>
    </row>
    <row r="82" spans="1:27" ht="15">
      <c r="A82" s="105" t="s">
        <v>429</v>
      </c>
      <c r="B82" s="105"/>
      <c r="C82" s="105"/>
      <c r="D82" s="108"/>
      <c r="E82" s="108"/>
      <c r="F82" s="88" t="str">
        <f t="shared" si="2"/>
        <v xml:space="preserve"> </v>
      </c>
      <c r="G82" s="89"/>
      <c r="H82" s="89"/>
      <c r="I82" s="90"/>
      <c r="V82" s="65" t="s">
        <v>63</v>
      </c>
      <c r="Z82" s="110" t="s">
        <v>63</v>
      </c>
      <c r="AA82" s="50"/>
    </row>
    <row r="83" spans="1:27" ht="15">
      <c r="A83" s="105" t="s">
        <v>430</v>
      </c>
      <c r="B83" s="105"/>
      <c r="C83" s="105"/>
      <c r="D83" s="108"/>
      <c r="E83" s="108"/>
      <c r="F83" s="88" t="str">
        <f t="shared" si="2"/>
        <v xml:space="preserve"> </v>
      </c>
      <c r="G83" s="89"/>
      <c r="H83" s="89"/>
      <c r="I83" s="90"/>
      <c r="V83" s="65" t="s">
        <v>64</v>
      </c>
      <c r="Z83" s="110" t="s">
        <v>64</v>
      </c>
      <c r="AA83" s="50"/>
    </row>
    <row r="84" spans="1:27" ht="15">
      <c r="A84" s="105" t="s">
        <v>431</v>
      </c>
      <c r="B84" s="105"/>
      <c r="C84" s="105"/>
      <c r="D84" s="108"/>
      <c r="E84" s="108"/>
      <c r="F84" s="88" t="str">
        <f t="shared" si="2"/>
        <v xml:space="preserve"> </v>
      </c>
      <c r="G84" s="89"/>
      <c r="H84" s="89"/>
      <c r="I84" s="90"/>
      <c r="V84" s="65" t="s">
        <v>65</v>
      </c>
      <c r="Z84" s="110" t="s">
        <v>65</v>
      </c>
      <c r="AA84" s="50"/>
    </row>
    <row r="85" spans="1:27" ht="15">
      <c r="A85" s="105" t="s">
        <v>432</v>
      </c>
      <c r="B85" s="105"/>
      <c r="C85" s="105"/>
      <c r="D85" s="108"/>
      <c r="E85" s="108"/>
      <c r="F85" s="88" t="str">
        <f t="shared" si="2"/>
        <v xml:space="preserve"> </v>
      </c>
      <c r="G85" s="89"/>
      <c r="H85" s="89"/>
      <c r="I85" s="90"/>
      <c r="V85" s="65" t="s">
        <v>66</v>
      </c>
      <c r="Z85" s="110" t="s">
        <v>66</v>
      </c>
      <c r="AA85" s="50"/>
    </row>
    <row r="86" spans="1:27" ht="15">
      <c r="A86" s="105" t="s">
        <v>433</v>
      </c>
      <c r="B86" s="105"/>
      <c r="C86" s="105"/>
      <c r="D86" s="108"/>
      <c r="E86" s="108"/>
      <c r="F86" s="88" t="str">
        <f t="shared" si="2"/>
        <v xml:space="preserve"> </v>
      </c>
      <c r="G86" s="89"/>
      <c r="H86" s="89"/>
      <c r="I86" s="90"/>
      <c r="V86" s="65" t="s">
        <v>67</v>
      </c>
      <c r="Z86" s="110" t="s">
        <v>67</v>
      </c>
      <c r="AA86" s="50"/>
    </row>
    <row r="87" spans="1:27" ht="15">
      <c r="A87" s="105" t="s">
        <v>434</v>
      </c>
      <c r="B87" s="105"/>
      <c r="C87" s="105"/>
      <c r="D87" s="108"/>
      <c r="E87" s="108"/>
      <c r="F87" s="88" t="str">
        <f t="shared" si="2"/>
        <v xml:space="preserve"> </v>
      </c>
      <c r="G87" s="89"/>
      <c r="H87" s="89"/>
      <c r="I87" s="90"/>
      <c r="V87" s="65" t="s">
        <v>68</v>
      </c>
      <c r="Z87" s="110" t="s">
        <v>68</v>
      </c>
      <c r="AA87" s="50"/>
    </row>
    <row r="88" spans="1:27" ht="15">
      <c r="A88" s="105" t="s">
        <v>435</v>
      </c>
      <c r="B88" s="105"/>
      <c r="C88" s="105"/>
      <c r="D88" s="108"/>
      <c r="E88" s="108"/>
      <c r="F88" s="88" t="str">
        <f t="shared" si="2"/>
        <v xml:space="preserve"> </v>
      </c>
      <c r="G88" s="89"/>
      <c r="H88" s="89"/>
      <c r="I88" s="90"/>
      <c r="V88" s="65" t="s">
        <v>69</v>
      </c>
      <c r="Z88" s="110" t="s">
        <v>69</v>
      </c>
      <c r="AA88" s="50"/>
    </row>
    <row r="89" spans="1:27" ht="15">
      <c r="A89" s="105" t="s">
        <v>436</v>
      </c>
      <c r="B89" s="105"/>
      <c r="C89" s="105"/>
      <c r="D89" s="108"/>
      <c r="E89" s="108"/>
      <c r="F89" s="88" t="str">
        <f t="shared" si="2"/>
        <v xml:space="preserve"> </v>
      </c>
      <c r="G89" s="89"/>
      <c r="H89" s="89"/>
      <c r="I89" s="90"/>
      <c r="V89" s="65" t="s">
        <v>70</v>
      </c>
      <c r="Z89" s="110" t="s">
        <v>70</v>
      </c>
      <c r="AA89" s="50"/>
    </row>
    <row r="90" spans="1:27" ht="15">
      <c r="A90" s="105" t="s">
        <v>437</v>
      </c>
      <c r="B90" s="105"/>
      <c r="C90" s="105"/>
      <c r="D90" s="108"/>
      <c r="E90" s="108"/>
      <c r="F90" s="88" t="str">
        <f t="shared" si="2"/>
        <v xml:space="preserve"> </v>
      </c>
      <c r="G90" s="89"/>
      <c r="H90" s="89"/>
      <c r="I90" s="90"/>
      <c r="V90" s="65" t="s">
        <v>71</v>
      </c>
      <c r="Z90" s="110" t="s">
        <v>71</v>
      </c>
      <c r="AA90" s="50"/>
    </row>
    <row r="91" spans="1:27" ht="15">
      <c r="A91" s="105" t="s">
        <v>438</v>
      </c>
      <c r="B91" s="105"/>
      <c r="C91" s="105"/>
      <c r="D91" s="108"/>
      <c r="E91" s="108"/>
      <c r="F91" s="88" t="str">
        <f t="shared" si="2"/>
        <v xml:space="preserve"> </v>
      </c>
      <c r="G91" s="89"/>
      <c r="H91" s="89"/>
      <c r="I91" s="90"/>
      <c r="V91" s="65" t="s">
        <v>72</v>
      </c>
      <c r="Z91" s="110" t="s">
        <v>72</v>
      </c>
      <c r="AA91" s="50"/>
    </row>
    <row r="92" spans="1:27" ht="15">
      <c r="A92" s="105" t="s">
        <v>439</v>
      </c>
      <c r="B92" s="105"/>
      <c r="C92" s="105"/>
      <c r="D92" s="108"/>
      <c r="E92" s="108"/>
      <c r="F92" s="88" t="str">
        <f t="shared" si="2"/>
        <v xml:space="preserve"> </v>
      </c>
      <c r="G92" s="89"/>
      <c r="H92" s="89"/>
      <c r="I92" s="90"/>
      <c r="V92" s="65" t="s">
        <v>73</v>
      </c>
      <c r="Z92" s="110" t="s">
        <v>73</v>
      </c>
      <c r="AA92" s="50"/>
    </row>
    <row r="93" spans="1:27" ht="15">
      <c r="A93" s="105" t="s">
        <v>440</v>
      </c>
      <c r="B93" s="105"/>
      <c r="C93" s="105"/>
      <c r="D93" s="108"/>
      <c r="E93" s="108"/>
      <c r="F93" s="88" t="str">
        <f t="shared" si="2"/>
        <v xml:space="preserve"> </v>
      </c>
      <c r="G93" s="89"/>
      <c r="H93" s="89"/>
      <c r="I93" s="90"/>
      <c r="V93" s="65" t="s">
        <v>74</v>
      </c>
      <c r="Z93" s="110" t="s">
        <v>74</v>
      </c>
      <c r="AA93" s="50"/>
    </row>
    <row r="94" spans="1:27" ht="15">
      <c r="A94" s="105" t="s">
        <v>441</v>
      </c>
      <c r="B94" s="105"/>
      <c r="C94" s="105"/>
      <c r="D94" s="108"/>
      <c r="E94" s="108"/>
      <c r="F94" s="88" t="str">
        <f t="shared" si="2"/>
        <v xml:space="preserve"> </v>
      </c>
      <c r="G94" s="89"/>
      <c r="H94" s="89"/>
      <c r="I94" s="90"/>
      <c r="V94" s="65" t="s">
        <v>75</v>
      </c>
      <c r="Z94" s="110" t="s">
        <v>75</v>
      </c>
      <c r="AA94" s="50"/>
    </row>
    <row r="95" spans="1:27" ht="15">
      <c r="A95" s="105" t="s">
        <v>442</v>
      </c>
      <c r="B95" s="105"/>
      <c r="C95" s="105"/>
      <c r="D95" s="108"/>
      <c r="E95" s="108"/>
      <c r="F95" s="88" t="str">
        <f t="shared" si="2"/>
        <v xml:space="preserve"> </v>
      </c>
      <c r="G95" s="89"/>
      <c r="H95" s="89"/>
      <c r="I95" s="90"/>
      <c r="V95" s="65" t="s">
        <v>76</v>
      </c>
      <c r="Z95" s="110" t="s">
        <v>76</v>
      </c>
      <c r="AA95" s="50"/>
    </row>
    <row r="96" spans="1:27" ht="15">
      <c r="A96" s="105" t="s">
        <v>443</v>
      </c>
      <c r="B96" s="105"/>
      <c r="C96" s="105"/>
      <c r="D96" s="108"/>
      <c r="E96" s="108"/>
      <c r="F96" s="88" t="str">
        <f t="shared" si="2"/>
        <v xml:space="preserve"> </v>
      </c>
      <c r="G96" s="89"/>
      <c r="H96" s="89"/>
      <c r="I96" s="90"/>
      <c r="V96" s="65" t="s">
        <v>77</v>
      </c>
      <c r="Z96" s="110" t="s">
        <v>77</v>
      </c>
      <c r="AA96" s="50"/>
    </row>
    <row r="97" spans="1:27" ht="15">
      <c r="A97" s="105" t="s">
        <v>444</v>
      </c>
      <c r="B97" s="105"/>
      <c r="C97" s="105"/>
      <c r="D97" s="108"/>
      <c r="E97" s="108"/>
      <c r="F97" s="88" t="str">
        <f t="shared" si="2"/>
        <v xml:space="preserve"> </v>
      </c>
      <c r="G97" s="89"/>
      <c r="H97" s="89"/>
      <c r="I97" s="90"/>
      <c r="V97" s="65" t="s">
        <v>78</v>
      </c>
      <c r="Z97" s="110" t="s">
        <v>78</v>
      </c>
      <c r="AA97" s="50"/>
    </row>
    <row r="98" spans="1:27" ht="15">
      <c r="A98" s="105" t="s">
        <v>445</v>
      </c>
      <c r="B98" s="105"/>
      <c r="C98" s="105"/>
      <c r="D98" s="108"/>
      <c r="E98" s="108"/>
      <c r="F98" s="88" t="str">
        <f t="shared" si="2"/>
        <v xml:space="preserve"> </v>
      </c>
      <c r="G98" s="89"/>
      <c r="H98" s="89"/>
      <c r="I98" s="90"/>
      <c r="V98" s="65" t="s">
        <v>79</v>
      </c>
      <c r="Z98" s="110" t="s">
        <v>79</v>
      </c>
      <c r="AA98" s="50"/>
    </row>
    <row r="99" spans="1:27" ht="15">
      <c r="A99" s="105" t="s">
        <v>446</v>
      </c>
      <c r="B99" s="105"/>
      <c r="C99" s="105"/>
      <c r="D99" s="108"/>
      <c r="E99" s="108"/>
      <c r="F99" s="88" t="str">
        <f t="shared" si="2"/>
        <v xml:space="preserve"> </v>
      </c>
      <c r="G99" s="89"/>
      <c r="H99" s="89"/>
      <c r="I99" s="90"/>
      <c r="V99" s="65" t="s">
        <v>80</v>
      </c>
      <c r="Z99" s="110" t="s">
        <v>80</v>
      </c>
      <c r="AA99" s="50"/>
    </row>
    <row r="100" spans="1:27" ht="15">
      <c r="A100" s="105" t="s">
        <v>447</v>
      </c>
      <c r="B100" s="105"/>
      <c r="C100" s="105"/>
      <c r="D100" s="108"/>
      <c r="E100" s="108"/>
      <c r="F100" s="88" t="str">
        <f t="shared" si="2"/>
        <v xml:space="preserve"> </v>
      </c>
      <c r="G100" s="89"/>
      <c r="H100" s="89"/>
      <c r="I100" s="90"/>
      <c r="V100" s="65" t="s">
        <v>81</v>
      </c>
      <c r="Z100" s="110" t="s">
        <v>81</v>
      </c>
      <c r="AA100" s="50"/>
    </row>
    <row r="101" spans="1:27" ht="15">
      <c r="A101" s="105" t="s">
        <v>448</v>
      </c>
      <c r="B101" s="105"/>
      <c r="C101" s="105"/>
      <c r="D101" s="108"/>
      <c r="E101" s="108"/>
      <c r="F101" s="88" t="str">
        <f t="shared" si="2"/>
        <v xml:space="preserve"> </v>
      </c>
      <c r="G101" s="89"/>
      <c r="H101" s="89"/>
      <c r="I101" s="90"/>
      <c r="V101" s="65" t="s">
        <v>82</v>
      </c>
      <c r="Z101" s="110" t="s">
        <v>82</v>
      </c>
      <c r="AA101" s="50"/>
    </row>
    <row r="102" spans="1:27" ht="15">
      <c r="A102" s="105" t="s">
        <v>449</v>
      </c>
      <c r="B102" s="105"/>
      <c r="C102" s="105"/>
      <c r="D102" s="108"/>
      <c r="E102" s="108"/>
      <c r="F102" s="88" t="str">
        <f t="shared" si="2"/>
        <v xml:space="preserve"> </v>
      </c>
      <c r="G102" s="89"/>
      <c r="H102" s="89"/>
      <c r="I102" s="90"/>
      <c r="V102" s="65" t="s">
        <v>83</v>
      </c>
      <c r="Z102" s="110" t="s">
        <v>83</v>
      </c>
      <c r="AA102" s="50"/>
    </row>
    <row r="103" spans="1:27" ht="15">
      <c r="A103" s="105" t="s">
        <v>450</v>
      </c>
      <c r="B103" s="105"/>
      <c r="C103" s="105"/>
      <c r="D103" s="108"/>
      <c r="E103" s="108"/>
      <c r="F103" s="88" t="str">
        <f t="shared" si="2"/>
        <v xml:space="preserve"> </v>
      </c>
      <c r="G103" s="89"/>
      <c r="H103" s="89"/>
      <c r="I103" s="90"/>
      <c r="V103" s="65" t="s">
        <v>84</v>
      </c>
      <c r="Z103" s="110" t="s">
        <v>84</v>
      </c>
      <c r="AA103" s="50"/>
    </row>
    <row r="104" spans="1:27" ht="15">
      <c r="A104" s="105" t="s">
        <v>451</v>
      </c>
      <c r="B104" s="105"/>
      <c r="C104" s="105"/>
      <c r="D104" s="108"/>
      <c r="E104" s="108"/>
      <c r="F104" s="88" t="str">
        <f t="shared" ref="F104:F135" si="3">IF(ISBLANK(B104)," ",100-SUM(D104:E104))</f>
        <v xml:space="preserve"> </v>
      </c>
      <c r="G104" s="89"/>
      <c r="H104" s="89"/>
      <c r="I104" s="90"/>
      <c r="V104" s="65" t="s">
        <v>85</v>
      </c>
      <c r="Z104" s="110" t="s">
        <v>85</v>
      </c>
      <c r="AA104" s="50"/>
    </row>
    <row r="105" spans="1:27" ht="15">
      <c r="A105" s="105" t="s">
        <v>452</v>
      </c>
      <c r="B105" s="105"/>
      <c r="C105" s="105"/>
      <c r="D105" s="108"/>
      <c r="E105" s="108"/>
      <c r="F105" s="88" t="str">
        <f t="shared" si="3"/>
        <v xml:space="preserve"> </v>
      </c>
      <c r="G105" s="89"/>
      <c r="H105" s="89"/>
      <c r="I105" s="90"/>
      <c r="V105" s="65" t="s">
        <v>86</v>
      </c>
      <c r="Z105" s="110" t="s">
        <v>86</v>
      </c>
      <c r="AA105" s="50"/>
    </row>
    <row r="106" spans="1:27" ht="15">
      <c r="A106" s="105" t="s">
        <v>453</v>
      </c>
      <c r="B106" s="105"/>
      <c r="C106" s="105"/>
      <c r="D106" s="108"/>
      <c r="E106" s="108"/>
      <c r="F106" s="88" t="str">
        <f t="shared" si="3"/>
        <v xml:space="preserve"> </v>
      </c>
      <c r="G106" s="89"/>
      <c r="H106" s="89"/>
      <c r="I106" s="90"/>
      <c r="V106" s="65" t="s">
        <v>87</v>
      </c>
      <c r="Z106" s="110" t="s">
        <v>87</v>
      </c>
      <c r="AA106" s="50"/>
    </row>
    <row r="107" spans="1:27" ht="15">
      <c r="A107" s="105" t="s">
        <v>454</v>
      </c>
      <c r="B107" s="105"/>
      <c r="C107" s="105"/>
      <c r="D107" s="108"/>
      <c r="E107" s="108"/>
      <c r="F107" s="88" t="str">
        <f t="shared" si="3"/>
        <v xml:space="preserve"> </v>
      </c>
      <c r="G107" s="89"/>
      <c r="H107" s="89"/>
      <c r="I107" s="90"/>
      <c r="V107" s="65" t="s">
        <v>88</v>
      </c>
      <c r="Z107" s="110" t="s">
        <v>88</v>
      </c>
      <c r="AA107" s="50"/>
    </row>
    <row r="108" spans="1:27" ht="15">
      <c r="A108" s="105" t="s">
        <v>455</v>
      </c>
      <c r="B108" s="105"/>
      <c r="C108" s="105"/>
      <c r="D108" s="108"/>
      <c r="E108" s="108"/>
      <c r="F108" s="88" t="str">
        <f t="shared" si="3"/>
        <v xml:space="preserve"> </v>
      </c>
      <c r="G108" s="89"/>
      <c r="H108" s="89"/>
      <c r="I108" s="90"/>
      <c r="V108" s="65" t="s">
        <v>89</v>
      </c>
      <c r="Z108" s="110" t="s">
        <v>89</v>
      </c>
      <c r="AA108" s="50"/>
    </row>
    <row r="109" spans="1:27" ht="15">
      <c r="A109" s="105" t="s">
        <v>456</v>
      </c>
      <c r="B109" s="105"/>
      <c r="C109" s="105"/>
      <c r="D109" s="108"/>
      <c r="E109" s="108"/>
      <c r="F109" s="88" t="str">
        <f t="shared" si="3"/>
        <v xml:space="preserve"> </v>
      </c>
      <c r="G109" s="89"/>
      <c r="H109" s="89"/>
      <c r="I109" s="90"/>
      <c r="V109" s="65" t="s">
        <v>90</v>
      </c>
      <c r="Z109" s="110" t="s">
        <v>90</v>
      </c>
      <c r="AA109" s="50"/>
    </row>
    <row r="110" spans="1:27" ht="15">
      <c r="A110" s="105" t="s">
        <v>457</v>
      </c>
      <c r="B110" s="105"/>
      <c r="C110" s="105"/>
      <c r="D110" s="108"/>
      <c r="E110" s="108"/>
      <c r="F110" s="88" t="str">
        <f t="shared" si="3"/>
        <v xml:space="preserve"> </v>
      </c>
      <c r="G110" s="89"/>
      <c r="H110" s="89"/>
      <c r="I110" s="90"/>
      <c r="V110" s="65" t="s">
        <v>91</v>
      </c>
      <c r="Z110" s="110" t="s">
        <v>91</v>
      </c>
      <c r="AA110" s="50"/>
    </row>
    <row r="111" spans="1:27" ht="15">
      <c r="A111" s="105" t="s">
        <v>458</v>
      </c>
      <c r="B111" s="105"/>
      <c r="C111" s="105"/>
      <c r="D111" s="108"/>
      <c r="E111" s="108"/>
      <c r="F111" s="88" t="str">
        <f t="shared" si="3"/>
        <v xml:space="preserve"> </v>
      </c>
      <c r="G111" s="89"/>
      <c r="H111" s="89"/>
      <c r="I111" s="90"/>
      <c r="V111" s="65" t="s">
        <v>92</v>
      </c>
      <c r="Z111" s="110" t="s">
        <v>92</v>
      </c>
      <c r="AA111" s="50"/>
    </row>
    <row r="112" spans="1:27" ht="15">
      <c r="A112" s="105" t="s">
        <v>459</v>
      </c>
      <c r="B112" s="105"/>
      <c r="C112" s="105"/>
      <c r="D112" s="108"/>
      <c r="E112" s="108"/>
      <c r="F112" s="88" t="str">
        <f t="shared" si="3"/>
        <v xml:space="preserve"> </v>
      </c>
      <c r="G112" s="89"/>
      <c r="H112" s="89"/>
      <c r="I112" s="90"/>
      <c r="V112" s="65" t="s">
        <v>93</v>
      </c>
      <c r="Z112" s="110" t="s">
        <v>93</v>
      </c>
      <c r="AA112" s="50"/>
    </row>
    <row r="113" spans="1:27" ht="15">
      <c r="A113" s="105" t="s">
        <v>460</v>
      </c>
      <c r="B113" s="105"/>
      <c r="C113" s="105"/>
      <c r="D113" s="108"/>
      <c r="E113" s="108"/>
      <c r="F113" s="88" t="str">
        <f t="shared" si="3"/>
        <v xml:space="preserve"> </v>
      </c>
      <c r="G113" s="89"/>
      <c r="H113" s="89"/>
      <c r="I113" s="90"/>
      <c r="V113" s="65" t="s">
        <v>94</v>
      </c>
      <c r="Z113" s="110" t="s">
        <v>94</v>
      </c>
      <c r="AA113" s="50"/>
    </row>
    <row r="114" spans="1:27" ht="15">
      <c r="A114" s="105" t="s">
        <v>461</v>
      </c>
      <c r="B114" s="105"/>
      <c r="C114" s="105"/>
      <c r="D114" s="108"/>
      <c r="E114" s="108"/>
      <c r="F114" s="88" t="str">
        <f t="shared" si="3"/>
        <v xml:space="preserve"> </v>
      </c>
      <c r="G114" s="89"/>
      <c r="H114" s="89"/>
      <c r="I114" s="90"/>
      <c r="V114" s="65" t="s">
        <v>95</v>
      </c>
      <c r="Z114" s="110" t="s">
        <v>95</v>
      </c>
      <c r="AA114" s="50"/>
    </row>
    <row r="115" spans="1:27" ht="15">
      <c r="A115" s="105" t="s">
        <v>462</v>
      </c>
      <c r="B115" s="105"/>
      <c r="C115" s="105"/>
      <c r="D115" s="108"/>
      <c r="E115" s="108"/>
      <c r="F115" s="88" t="str">
        <f t="shared" si="3"/>
        <v xml:space="preserve"> </v>
      </c>
      <c r="G115" s="89"/>
      <c r="H115" s="89"/>
      <c r="I115" s="90"/>
      <c r="V115" s="65" t="s">
        <v>96</v>
      </c>
      <c r="Z115" s="110" t="s">
        <v>96</v>
      </c>
      <c r="AA115" s="50"/>
    </row>
    <row r="116" spans="1:27" ht="15">
      <c r="A116" s="105" t="s">
        <v>463</v>
      </c>
      <c r="B116" s="105"/>
      <c r="C116" s="105"/>
      <c r="D116" s="108"/>
      <c r="E116" s="108"/>
      <c r="F116" s="88" t="str">
        <f t="shared" si="3"/>
        <v xml:space="preserve"> </v>
      </c>
      <c r="G116" s="89"/>
      <c r="H116" s="89"/>
      <c r="I116" s="90"/>
      <c r="V116" s="65" t="s">
        <v>97</v>
      </c>
      <c r="Z116" s="110" t="s">
        <v>97</v>
      </c>
      <c r="AA116" s="50"/>
    </row>
    <row r="117" spans="1:27" ht="15">
      <c r="A117" s="105" t="s">
        <v>464</v>
      </c>
      <c r="B117" s="105"/>
      <c r="C117" s="105"/>
      <c r="D117" s="108"/>
      <c r="E117" s="108"/>
      <c r="F117" s="88" t="str">
        <f t="shared" si="3"/>
        <v xml:space="preserve"> </v>
      </c>
      <c r="G117" s="89"/>
      <c r="H117" s="89"/>
      <c r="I117" s="90"/>
      <c r="V117" s="65" t="s">
        <v>98</v>
      </c>
      <c r="Z117" s="110" t="s">
        <v>98</v>
      </c>
      <c r="AA117" s="50"/>
    </row>
    <row r="118" spans="1:27" ht="15">
      <c r="A118" s="105" t="s">
        <v>465</v>
      </c>
      <c r="B118" s="105"/>
      <c r="C118" s="105"/>
      <c r="D118" s="108"/>
      <c r="E118" s="108"/>
      <c r="F118" s="88" t="str">
        <f t="shared" si="3"/>
        <v xml:space="preserve"> </v>
      </c>
      <c r="G118" s="89"/>
      <c r="H118" s="89"/>
      <c r="I118" s="90"/>
      <c r="V118" s="65" t="s">
        <v>99</v>
      </c>
      <c r="Z118" s="110" t="s">
        <v>99</v>
      </c>
      <c r="AA118" s="50"/>
    </row>
    <row r="119" spans="1:27" ht="15">
      <c r="A119" s="105" t="s">
        <v>466</v>
      </c>
      <c r="B119" s="105"/>
      <c r="C119" s="105"/>
      <c r="D119" s="108"/>
      <c r="E119" s="108"/>
      <c r="F119" s="88" t="str">
        <f t="shared" si="3"/>
        <v xml:space="preserve"> </v>
      </c>
      <c r="G119" s="89"/>
      <c r="H119" s="89"/>
      <c r="I119" s="90"/>
      <c r="V119" s="65" t="s">
        <v>100</v>
      </c>
      <c r="Z119" s="110" t="s">
        <v>100</v>
      </c>
      <c r="AA119" s="50"/>
    </row>
    <row r="120" spans="1:27" ht="15">
      <c r="A120" s="105" t="s">
        <v>467</v>
      </c>
      <c r="B120" s="105"/>
      <c r="C120" s="105"/>
      <c r="D120" s="108"/>
      <c r="E120" s="108"/>
      <c r="F120" s="88" t="str">
        <f t="shared" si="3"/>
        <v xml:space="preserve"> </v>
      </c>
      <c r="G120" s="89"/>
      <c r="H120" s="89"/>
      <c r="I120" s="90"/>
      <c r="V120" s="65" t="s">
        <v>101</v>
      </c>
      <c r="Z120" s="110" t="s">
        <v>101</v>
      </c>
      <c r="AA120" s="50"/>
    </row>
    <row r="121" spans="1:27" ht="15">
      <c r="A121" s="105" t="s">
        <v>468</v>
      </c>
      <c r="B121" s="105"/>
      <c r="C121" s="105"/>
      <c r="D121" s="108"/>
      <c r="E121" s="108"/>
      <c r="F121" s="88" t="str">
        <f t="shared" si="3"/>
        <v xml:space="preserve"> </v>
      </c>
      <c r="G121" s="89"/>
      <c r="H121" s="89"/>
      <c r="I121" s="90"/>
      <c r="V121" s="65" t="s">
        <v>102</v>
      </c>
      <c r="Z121" s="110" t="s">
        <v>102</v>
      </c>
      <c r="AA121" s="50"/>
    </row>
    <row r="122" spans="1:27" ht="15">
      <c r="A122" s="105" t="s">
        <v>469</v>
      </c>
      <c r="B122" s="105"/>
      <c r="C122" s="105"/>
      <c r="D122" s="108"/>
      <c r="E122" s="108"/>
      <c r="F122" s="88" t="str">
        <f t="shared" si="3"/>
        <v xml:space="preserve"> </v>
      </c>
      <c r="G122" s="89"/>
      <c r="H122" s="89"/>
      <c r="I122" s="90"/>
      <c r="V122" s="65" t="s">
        <v>103</v>
      </c>
      <c r="Z122" s="110" t="s">
        <v>103</v>
      </c>
      <c r="AA122" s="50"/>
    </row>
    <row r="123" spans="1:27" ht="15">
      <c r="A123" s="105" t="s">
        <v>470</v>
      </c>
      <c r="B123" s="105"/>
      <c r="C123" s="105"/>
      <c r="D123" s="108"/>
      <c r="E123" s="108"/>
      <c r="F123" s="88" t="str">
        <f t="shared" si="3"/>
        <v xml:space="preserve"> </v>
      </c>
      <c r="G123" s="89"/>
      <c r="H123" s="89"/>
      <c r="I123" s="90"/>
      <c r="V123" s="65" t="s">
        <v>104</v>
      </c>
      <c r="Z123" s="110" t="s">
        <v>104</v>
      </c>
      <c r="AA123" s="50"/>
    </row>
    <row r="124" spans="1:27" ht="15">
      <c r="A124" s="105" t="s">
        <v>471</v>
      </c>
      <c r="B124" s="105"/>
      <c r="C124" s="105"/>
      <c r="D124" s="108"/>
      <c r="E124" s="108"/>
      <c r="F124" s="88" t="str">
        <f t="shared" si="3"/>
        <v xml:space="preserve"> </v>
      </c>
      <c r="G124" s="89"/>
      <c r="H124" s="89"/>
      <c r="I124" s="90"/>
      <c r="V124" s="65" t="s">
        <v>105</v>
      </c>
      <c r="Z124" s="110" t="s">
        <v>105</v>
      </c>
      <c r="AA124" s="50"/>
    </row>
    <row r="125" spans="1:27" ht="15">
      <c r="A125" s="105" t="s">
        <v>472</v>
      </c>
      <c r="B125" s="105"/>
      <c r="C125" s="105"/>
      <c r="D125" s="108"/>
      <c r="E125" s="108"/>
      <c r="F125" s="88" t="str">
        <f t="shared" si="3"/>
        <v xml:space="preserve"> </v>
      </c>
      <c r="G125" s="89"/>
      <c r="H125" s="89"/>
      <c r="I125" s="90"/>
      <c r="V125" s="65" t="s">
        <v>106</v>
      </c>
      <c r="Z125" s="110" t="s">
        <v>106</v>
      </c>
      <c r="AA125" s="50"/>
    </row>
    <row r="126" spans="1:27" ht="15">
      <c r="A126" s="105" t="s">
        <v>473</v>
      </c>
      <c r="B126" s="105"/>
      <c r="C126" s="105"/>
      <c r="D126" s="108"/>
      <c r="E126" s="108"/>
      <c r="F126" s="88" t="str">
        <f t="shared" si="3"/>
        <v xml:space="preserve"> </v>
      </c>
      <c r="G126" s="89"/>
      <c r="H126" s="89"/>
      <c r="I126" s="90"/>
      <c r="V126" s="65" t="s">
        <v>107</v>
      </c>
      <c r="Z126" s="110" t="s">
        <v>107</v>
      </c>
      <c r="AA126" s="50"/>
    </row>
    <row r="127" spans="1:27" ht="15">
      <c r="A127" s="105" t="s">
        <v>474</v>
      </c>
      <c r="B127" s="105"/>
      <c r="C127" s="105"/>
      <c r="D127" s="108"/>
      <c r="E127" s="108"/>
      <c r="F127" s="88" t="str">
        <f t="shared" si="3"/>
        <v xml:space="preserve"> </v>
      </c>
      <c r="G127" s="89"/>
      <c r="H127" s="89"/>
      <c r="I127" s="90"/>
      <c r="V127" s="65" t="s">
        <v>108</v>
      </c>
      <c r="Z127" s="110" t="s">
        <v>108</v>
      </c>
      <c r="AA127" s="50"/>
    </row>
    <row r="128" spans="1:27" ht="15">
      <c r="A128" s="105" t="s">
        <v>475</v>
      </c>
      <c r="B128" s="105"/>
      <c r="C128" s="105"/>
      <c r="D128" s="108"/>
      <c r="E128" s="108"/>
      <c r="F128" s="88" t="str">
        <f t="shared" si="3"/>
        <v xml:space="preserve"> </v>
      </c>
      <c r="G128" s="89"/>
      <c r="H128" s="89"/>
      <c r="I128" s="90"/>
      <c r="V128" s="65" t="s">
        <v>109</v>
      </c>
      <c r="Z128" s="110" t="s">
        <v>109</v>
      </c>
      <c r="AA128" s="50"/>
    </row>
    <row r="129" spans="1:27" ht="15">
      <c r="A129" s="105" t="s">
        <v>476</v>
      </c>
      <c r="B129" s="105"/>
      <c r="C129" s="105"/>
      <c r="D129" s="108"/>
      <c r="E129" s="108"/>
      <c r="F129" s="88" t="str">
        <f t="shared" si="3"/>
        <v xml:space="preserve"> </v>
      </c>
      <c r="G129" s="89"/>
      <c r="H129" s="89"/>
      <c r="I129" s="90"/>
      <c r="V129" s="65" t="s">
        <v>110</v>
      </c>
      <c r="Z129" s="110" t="s">
        <v>110</v>
      </c>
      <c r="AA129" s="50"/>
    </row>
    <row r="130" spans="1:27" ht="15">
      <c r="A130" s="105" t="s">
        <v>477</v>
      </c>
      <c r="B130" s="105"/>
      <c r="C130" s="105"/>
      <c r="D130" s="108"/>
      <c r="E130" s="108"/>
      <c r="F130" s="88" t="str">
        <f t="shared" si="3"/>
        <v xml:space="preserve"> </v>
      </c>
      <c r="G130" s="89"/>
      <c r="H130" s="89"/>
      <c r="I130" s="90"/>
      <c r="V130" s="65" t="s">
        <v>111</v>
      </c>
      <c r="Z130" s="110" t="s">
        <v>111</v>
      </c>
      <c r="AA130" s="50"/>
    </row>
    <row r="131" spans="1:27" ht="15">
      <c r="A131" s="105" t="s">
        <v>478</v>
      </c>
      <c r="B131" s="105"/>
      <c r="C131" s="105"/>
      <c r="D131" s="108"/>
      <c r="E131" s="108"/>
      <c r="F131" s="88" t="str">
        <f t="shared" si="3"/>
        <v xml:space="preserve"> </v>
      </c>
      <c r="G131" s="89"/>
      <c r="H131" s="89"/>
      <c r="I131" s="90"/>
      <c r="V131" s="65" t="s">
        <v>112</v>
      </c>
      <c r="Z131" s="110" t="s">
        <v>112</v>
      </c>
      <c r="AA131" s="50"/>
    </row>
    <row r="132" spans="1:27" ht="15">
      <c r="A132" s="105" t="s">
        <v>479</v>
      </c>
      <c r="B132" s="105"/>
      <c r="C132" s="105"/>
      <c r="D132" s="108"/>
      <c r="E132" s="108"/>
      <c r="F132" s="88" t="str">
        <f t="shared" si="3"/>
        <v xml:space="preserve"> </v>
      </c>
      <c r="G132" s="89"/>
      <c r="H132" s="89"/>
      <c r="I132" s="90"/>
      <c r="V132" s="65" t="s">
        <v>113</v>
      </c>
      <c r="Z132" s="110" t="s">
        <v>113</v>
      </c>
      <c r="AA132" s="50"/>
    </row>
    <row r="133" spans="1:27" ht="15">
      <c r="A133" s="105" t="s">
        <v>480</v>
      </c>
      <c r="B133" s="105"/>
      <c r="C133" s="105"/>
      <c r="D133" s="108"/>
      <c r="E133" s="108"/>
      <c r="F133" s="88" t="str">
        <f t="shared" si="3"/>
        <v xml:space="preserve"> </v>
      </c>
      <c r="G133" s="89"/>
      <c r="H133" s="89"/>
      <c r="I133" s="90"/>
      <c r="V133" s="65" t="s">
        <v>114</v>
      </c>
      <c r="Z133" s="110" t="s">
        <v>114</v>
      </c>
      <c r="AA133" s="50"/>
    </row>
    <row r="134" spans="1:27" ht="15">
      <c r="A134" s="105" t="s">
        <v>481</v>
      </c>
      <c r="B134" s="105"/>
      <c r="C134" s="105"/>
      <c r="D134" s="108"/>
      <c r="E134" s="108"/>
      <c r="F134" s="88" t="str">
        <f t="shared" si="3"/>
        <v xml:space="preserve"> </v>
      </c>
      <c r="G134" s="89"/>
      <c r="H134" s="89"/>
      <c r="I134" s="90"/>
      <c r="V134" s="65" t="s">
        <v>115</v>
      </c>
      <c r="Z134" s="110" t="s">
        <v>115</v>
      </c>
      <c r="AA134" s="50"/>
    </row>
    <row r="135" spans="1:27" ht="15">
      <c r="A135" s="105" t="s">
        <v>482</v>
      </c>
      <c r="B135" s="105"/>
      <c r="C135" s="105"/>
      <c r="D135" s="108"/>
      <c r="E135" s="108"/>
      <c r="F135" s="88" t="str">
        <f t="shared" si="3"/>
        <v xml:space="preserve"> </v>
      </c>
      <c r="G135" s="89"/>
      <c r="H135" s="89"/>
      <c r="I135" s="90"/>
      <c r="V135" s="65" t="s">
        <v>116</v>
      </c>
      <c r="Z135" s="110" t="s">
        <v>116</v>
      </c>
      <c r="AA135" s="50"/>
    </row>
    <row r="136" spans="1:27" ht="15">
      <c r="A136" s="105" t="s">
        <v>483</v>
      </c>
      <c r="B136" s="105"/>
      <c r="C136" s="105"/>
      <c r="D136" s="108"/>
      <c r="E136" s="108"/>
      <c r="F136" s="88" t="str">
        <f t="shared" ref="F136:F167" si="4">IF(ISBLANK(B136)," ",100-SUM(D136:E136))</f>
        <v xml:space="preserve"> </v>
      </c>
      <c r="G136" s="89"/>
      <c r="H136" s="89"/>
      <c r="I136" s="90"/>
      <c r="V136" s="65" t="s">
        <v>117</v>
      </c>
      <c r="Z136" s="110" t="s">
        <v>117</v>
      </c>
      <c r="AA136" s="50"/>
    </row>
    <row r="137" spans="1:27" ht="15">
      <c r="A137" s="105" t="s">
        <v>484</v>
      </c>
      <c r="B137" s="105"/>
      <c r="C137" s="105"/>
      <c r="D137" s="108"/>
      <c r="E137" s="108"/>
      <c r="F137" s="88" t="str">
        <f t="shared" si="4"/>
        <v xml:space="preserve"> </v>
      </c>
      <c r="G137" s="89"/>
      <c r="H137" s="89"/>
      <c r="I137" s="90"/>
      <c r="V137" s="65" t="s">
        <v>118</v>
      </c>
      <c r="Z137" s="110" t="s">
        <v>118</v>
      </c>
      <c r="AA137" s="50"/>
    </row>
    <row r="138" spans="1:27" ht="15">
      <c r="A138" s="105" t="s">
        <v>485</v>
      </c>
      <c r="B138" s="105"/>
      <c r="C138" s="105"/>
      <c r="D138" s="108"/>
      <c r="E138" s="108"/>
      <c r="F138" s="88" t="str">
        <f t="shared" si="4"/>
        <v xml:space="preserve"> </v>
      </c>
      <c r="G138" s="89"/>
      <c r="H138" s="89"/>
      <c r="I138" s="90"/>
      <c r="V138" s="65" t="s">
        <v>119</v>
      </c>
      <c r="Z138" s="110" t="s">
        <v>119</v>
      </c>
      <c r="AA138" s="50"/>
    </row>
    <row r="139" spans="1:27" ht="15">
      <c r="A139" s="105" t="s">
        <v>486</v>
      </c>
      <c r="B139" s="105"/>
      <c r="C139" s="105"/>
      <c r="D139" s="108"/>
      <c r="E139" s="108"/>
      <c r="F139" s="88" t="str">
        <f t="shared" si="4"/>
        <v xml:space="preserve"> </v>
      </c>
      <c r="G139" s="89"/>
      <c r="H139" s="89"/>
      <c r="I139" s="90"/>
      <c r="V139" s="65" t="s">
        <v>120</v>
      </c>
      <c r="Z139" s="110" t="s">
        <v>120</v>
      </c>
      <c r="AA139" s="50"/>
    </row>
    <row r="140" spans="1:27" ht="15">
      <c r="A140" s="105" t="s">
        <v>487</v>
      </c>
      <c r="B140" s="105"/>
      <c r="C140" s="105"/>
      <c r="D140" s="108"/>
      <c r="E140" s="108"/>
      <c r="F140" s="88" t="str">
        <f t="shared" si="4"/>
        <v xml:space="preserve"> </v>
      </c>
      <c r="G140" s="89"/>
      <c r="H140" s="89"/>
      <c r="I140" s="90"/>
      <c r="V140" s="65" t="s">
        <v>121</v>
      </c>
      <c r="Z140" s="110" t="s">
        <v>121</v>
      </c>
      <c r="AA140" s="50"/>
    </row>
    <row r="141" spans="1:27" ht="15">
      <c r="A141" s="105" t="s">
        <v>488</v>
      </c>
      <c r="B141" s="105"/>
      <c r="C141" s="105"/>
      <c r="D141" s="108"/>
      <c r="E141" s="108"/>
      <c r="F141" s="88" t="str">
        <f t="shared" si="4"/>
        <v xml:space="preserve"> </v>
      </c>
      <c r="G141" s="89"/>
      <c r="H141" s="89"/>
      <c r="I141" s="90"/>
      <c r="V141" s="65" t="s">
        <v>122</v>
      </c>
      <c r="Z141" s="110" t="s">
        <v>122</v>
      </c>
      <c r="AA141" s="50"/>
    </row>
    <row r="142" spans="1:27" ht="15">
      <c r="A142" s="105" t="s">
        <v>489</v>
      </c>
      <c r="B142" s="105"/>
      <c r="C142" s="105"/>
      <c r="D142" s="108"/>
      <c r="E142" s="108"/>
      <c r="F142" s="88" t="str">
        <f t="shared" si="4"/>
        <v xml:space="preserve"> </v>
      </c>
      <c r="G142" s="89"/>
      <c r="H142" s="89"/>
      <c r="I142" s="90"/>
      <c r="V142" s="65" t="s">
        <v>123</v>
      </c>
      <c r="Z142" s="110" t="s">
        <v>123</v>
      </c>
      <c r="AA142" s="50"/>
    </row>
    <row r="143" spans="1:27" ht="15">
      <c r="A143" s="105" t="s">
        <v>490</v>
      </c>
      <c r="B143" s="105"/>
      <c r="C143" s="105"/>
      <c r="D143" s="108"/>
      <c r="E143" s="108"/>
      <c r="F143" s="88" t="str">
        <f t="shared" si="4"/>
        <v xml:space="preserve"> </v>
      </c>
      <c r="G143" s="89"/>
      <c r="H143" s="89"/>
      <c r="I143" s="90"/>
      <c r="V143" s="65" t="s">
        <v>124</v>
      </c>
      <c r="Z143" s="110" t="s">
        <v>124</v>
      </c>
      <c r="AA143" s="50"/>
    </row>
    <row r="144" spans="1:27" ht="15">
      <c r="A144" s="105" t="s">
        <v>491</v>
      </c>
      <c r="B144" s="105"/>
      <c r="C144" s="105"/>
      <c r="D144" s="108"/>
      <c r="E144" s="108"/>
      <c r="F144" s="88" t="str">
        <f t="shared" si="4"/>
        <v xml:space="preserve"> </v>
      </c>
      <c r="G144" s="89"/>
      <c r="H144" s="89"/>
      <c r="I144" s="90"/>
      <c r="V144" s="65" t="s">
        <v>125</v>
      </c>
      <c r="Z144" s="110" t="s">
        <v>125</v>
      </c>
      <c r="AA144" s="50"/>
    </row>
    <row r="145" spans="1:27" ht="15">
      <c r="A145" s="105" t="s">
        <v>492</v>
      </c>
      <c r="B145" s="105"/>
      <c r="C145" s="105"/>
      <c r="D145" s="108"/>
      <c r="E145" s="108"/>
      <c r="F145" s="88" t="str">
        <f t="shared" si="4"/>
        <v xml:space="preserve"> </v>
      </c>
      <c r="G145" s="89"/>
      <c r="H145" s="89"/>
      <c r="I145" s="90"/>
      <c r="V145" s="65" t="s">
        <v>126</v>
      </c>
      <c r="Z145" s="110" t="s">
        <v>126</v>
      </c>
      <c r="AA145" s="50"/>
    </row>
    <row r="146" spans="1:27" ht="15">
      <c r="A146" s="105" t="s">
        <v>493</v>
      </c>
      <c r="B146" s="105"/>
      <c r="C146" s="105"/>
      <c r="D146" s="108"/>
      <c r="E146" s="108"/>
      <c r="F146" s="88" t="str">
        <f t="shared" si="4"/>
        <v xml:space="preserve"> </v>
      </c>
      <c r="G146" s="89"/>
      <c r="H146" s="89"/>
      <c r="I146" s="90"/>
      <c r="V146" s="65" t="s">
        <v>127</v>
      </c>
      <c r="Z146" s="110" t="s">
        <v>127</v>
      </c>
      <c r="AA146" s="50"/>
    </row>
    <row r="147" spans="1:27" ht="15">
      <c r="A147" s="105" t="s">
        <v>494</v>
      </c>
      <c r="B147" s="105"/>
      <c r="C147" s="105"/>
      <c r="D147" s="108"/>
      <c r="E147" s="108"/>
      <c r="F147" s="88" t="str">
        <f t="shared" si="4"/>
        <v xml:space="preserve"> </v>
      </c>
      <c r="G147" s="89"/>
      <c r="H147" s="89"/>
      <c r="I147" s="90"/>
      <c r="V147" s="65" t="s">
        <v>128</v>
      </c>
      <c r="Z147" s="110" t="s">
        <v>128</v>
      </c>
      <c r="AA147" s="50"/>
    </row>
    <row r="148" spans="1:27" ht="15">
      <c r="A148" s="105" t="s">
        <v>495</v>
      </c>
      <c r="B148" s="105"/>
      <c r="C148" s="105"/>
      <c r="D148" s="108"/>
      <c r="E148" s="108"/>
      <c r="F148" s="88" t="str">
        <f t="shared" si="4"/>
        <v xml:space="preserve"> </v>
      </c>
      <c r="G148" s="89"/>
      <c r="H148" s="89"/>
      <c r="I148" s="90"/>
      <c r="V148" s="65" t="s">
        <v>129</v>
      </c>
      <c r="Z148" s="110" t="s">
        <v>129</v>
      </c>
      <c r="AA148" s="50"/>
    </row>
    <row r="149" spans="1:27" ht="15">
      <c r="A149" s="105" t="s">
        <v>496</v>
      </c>
      <c r="B149" s="105"/>
      <c r="C149" s="105"/>
      <c r="D149" s="108"/>
      <c r="E149" s="108"/>
      <c r="F149" s="88" t="str">
        <f t="shared" si="4"/>
        <v xml:space="preserve"> </v>
      </c>
      <c r="G149" s="89"/>
      <c r="H149" s="89"/>
      <c r="I149" s="90"/>
      <c r="V149" s="65" t="s">
        <v>130</v>
      </c>
      <c r="Z149" s="110" t="s">
        <v>130</v>
      </c>
      <c r="AA149" s="50"/>
    </row>
    <row r="150" spans="1:27" ht="15">
      <c r="A150" s="105" t="s">
        <v>497</v>
      </c>
      <c r="B150" s="105"/>
      <c r="C150" s="105"/>
      <c r="D150" s="108"/>
      <c r="E150" s="108"/>
      <c r="F150" s="88" t="str">
        <f t="shared" si="4"/>
        <v xml:space="preserve"> </v>
      </c>
      <c r="G150" s="89"/>
      <c r="H150" s="89"/>
      <c r="I150" s="90"/>
      <c r="V150" s="65" t="s">
        <v>131</v>
      </c>
      <c r="Z150" s="110" t="s">
        <v>131</v>
      </c>
      <c r="AA150" s="50"/>
    </row>
    <row r="151" spans="1:27" ht="15">
      <c r="A151" s="105" t="s">
        <v>498</v>
      </c>
      <c r="B151" s="105"/>
      <c r="C151" s="105"/>
      <c r="D151" s="108"/>
      <c r="E151" s="108"/>
      <c r="F151" s="88" t="str">
        <f t="shared" si="4"/>
        <v xml:space="preserve"> </v>
      </c>
      <c r="G151" s="89"/>
      <c r="H151" s="89"/>
      <c r="I151" s="90"/>
      <c r="V151" s="65" t="s">
        <v>132</v>
      </c>
      <c r="Z151" s="110" t="s">
        <v>132</v>
      </c>
      <c r="AA151" s="50"/>
    </row>
    <row r="152" spans="1:27" ht="15">
      <c r="A152" s="105" t="s">
        <v>499</v>
      </c>
      <c r="B152" s="105"/>
      <c r="C152" s="105"/>
      <c r="D152" s="108"/>
      <c r="E152" s="108"/>
      <c r="F152" s="88" t="str">
        <f t="shared" si="4"/>
        <v xml:space="preserve"> </v>
      </c>
      <c r="G152" s="89"/>
      <c r="H152" s="89"/>
      <c r="I152" s="90"/>
      <c r="V152" s="65" t="s">
        <v>133</v>
      </c>
      <c r="Z152" s="110" t="s">
        <v>133</v>
      </c>
      <c r="AA152" s="50"/>
    </row>
    <row r="153" spans="1:27" ht="15">
      <c r="A153" s="105" t="s">
        <v>500</v>
      </c>
      <c r="B153" s="105"/>
      <c r="C153" s="105"/>
      <c r="D153" s="108"/>
      <c r="E153" s="108"/>
      <c r="F153" s="88" t="str">
        <f t="shared" si="4"/>
        <v xml:space="preserve"> </v>
      </c>
      <c r="G153" s="89"/>
      <c r="H153" s="89"/>
      <c r="I153" s="90"/>
      <c r="V153" s="65" t="s">
        <v>134</v>
      </c>
      <c r="Z153" s="110" t="s">
        <v>134</v>
      </c>
      <c r="AA153" s="50"/>
    </row>
    <row r="154" spans="1:27" ht="15">
      <c r="A154" s="105" t="s">
        <v>501</v>
      </c>
      <c r="B154" s="105"/>
      <c r="C154" s="105"/>
      <c r="D154" s="108"/>
      <c r="E154" s="108"/>
      <c r="F154" s="88" t="str">
        <f t="shared" si="4"/>
        <v xml:space="preserve"> </v>
      </c>
      <c r="G154" s="89"/>
      <c r="H154" s="89"/>
      <c r="I154" s="90"/>
      <c r="V154" s="65" t="s">
        <v>135</v>
      </c>
      <c r="Z154" s="110" t="s">
        <v>135</v>
      </c>
      <c r="AA154" s="50"/>
    </row>
    <row r="155" spans="1:27" ht="15">
      <c r="A155" s="105" t="s">
        <v>502</v>
      </c>
      <c r="B155" s="105"/>
      <c r="C155" s="105"/>
      <c r="D155" s="108"/>
      <c r="E155" s="108"/>
      <c r="F155" s="88" t="str">
        <f t="shared" si="4"/>
        <v xml:space="preserve"> </v>
      </c>
      <c r="G155" s="89"/>
      <c r="H155" s="89"/>
      <c r="I155" s="90"/>
      <c r="V155" s="65" t="s">
        <v>136</v>
      </c>
      <c r="Z155" s="110" t="s">
        <v>136</v>
      </c>
      <c r="AA155" s="50"/>
    </row>
    <row r="156" spans="1:27" ht="15">
      <c r="A156" s="105" t="s">
        <v>503</v>
      </c>
      <c r="B156" s="105"/>
      <c r="C156" s="105"/>
      <c r="D156" s="108"/>
      <c r="E156" s="108"/>
      <c r="F156" s="88" t="str">
        <f t="shared" si="4"/>
        <v xml:space="preserve"> </v>
      </c>
      <c r="G156" s="89"/>
      <c r="H156" s="89"/>
      <c r="I156" s="90"/>
      <c r="V156" s="65" t="s">
        <v>137</v>
      </c>
      <c r="Z156" s="110" t="s">
        <v>137</v>
      </c>
      <c r="AA156" s="50"/>
    </row>
    <row r="157" spans="1:27" ht="15">
      <c r="A157" s="105" t="s">
        <v>504</v>
      </c>
      <c r="B157" s="105"/>
      <c r="C157" s="105"/>
      <c r="D157" s="108"/>
      <c r="E157" s="108"/>
      <c r="F157" s="88" t="str">
        <f t="shared" si="4"/>
        <v xml:space="preserve"> </v>
      </c>
      <c r="G157" s="89"/>
      <c r="H157" s="89"/>
      <c r="I157" s="90"/>
      <c r="V157" s="65" t="s">
        <v>138</v>
      </c>
      <c r="Z157" s="110" t="s">
        <v>138</v>
      </c>
      <c r="AA157" s="50"/>
    </row>
    <row r="158" spans="1:27" ht="15">
      <c r="A158" s="105" t="s">
        <v>505</v>
      </c>
      <c r="B158" s="105"/>
      <c r="C158" s="105"/>
      <c r="D158" s="108"/>
      <c r="E158" s="108"/>
      <c r="F158" s="88" t="str">
        <f t="shared" si="4"/>
        <v xml:space="preserve"> </v>
      </c>
      <c r="G158" s="89"/>
      <c r="H158" s="89"/>
      <c r="I158" s="90"/>
      <c r="V158" s="65" t="s">
        <v>139</v>
      </c>
      <c r="Z158" s="110" t="s">
        <v>139</v>
      </c>
      <c r="AA158" s="50"/>
    </row>
    <row r="159" spans="1:27" ht="15">
      <c r="A159" s="105" t="s">
        <v>506</v>
      </c>
      <c r="B159" s="105"/>
      <c r="C159" s="105"/>
      <c r="D159" s="108"/>
      <c r="E159" s="108"/>
      <c r="F159" s="88" t="str">
        <f t="shared" si="4"/>
        <v xml:space="preserve"> </v>
      </c>
      <c r="G159" s="89"/>
      <c r="H159" s="89"/>
      <c r="I159" s="90"/>
      <c r="V159" s="65" t="s">
        <v>140</v>
      </c>
      <c r="Z159" s="110" t="s">
        <v>140</v>
      </c>
      <c r="AA159" s="50"/>
    </row>
    <row r="160" spans="1:27" ht="15">
      <c r="A160" s="105" t="s">
        <v>507</v>
      </c>
      <c r="B160" s="105"/>
      <c r="C160" s="105"/>
      <c r="D160" s="108"/>
      <c r="E160" s="108"/>
      <c r="F160" s="88" t="str">
        <f t="shared" si="4"/>
        <v xml:space="preserve"> </v>
      </c>
      <c r="G160" s="89"/>
      <c r="H160" s="89"/>
      <c r="I160" s="90"/>
      <c r="V160" s="65" t="s">
        <v>141</v>
      </c>
      <c r="Z160" s="110" t="s">
        <v>141</v>
      </c>
      <c r="AA160" s="50"/>
    </row>
    <row r="161" spans="1:27" ht="15">
      <c r="A161" s="105" t="s">
        <v>508</v>
      </c>
      <c r="B161" s="105"/>
      <c r="C161" s="105"/>
      <c r="D161" s="108"/>
      <c r="E161" s="108"/>
      <c r="F161" s="88" t="str">
        <f t="shared" si="4"/>
        <v xml:space="preserve"> </v>
      </c>
      <c r="G161" s="89"/>
      <c r="H161" s="89"/>
      <c r="I161" s="90"/>
      <c r="V161" s="65" t="s">
        <v>142</v>
      </c>
      <c r="Z161" s="110" t="s">
        <v>142</v>
      </c>
      <c r="AA161" s="50"/>
    </row>
    <row r="162" spans="1:27" ht="15">
      <c r="A162" s="105" t="s">
        <v>509</v>
      </c>
      <c r="B162" s="105"/>
      <c r="C162" s="105"/>
      <c r="D162" s="108"/>
      <c r="E162" s="108"/>
      <c r="F162" s="88" t="str">
        <f t="shared" si="4"/>
        <v xml:space="preserve"> </v>
      </c>
      <c r="G162" s="89"/>
      <c r="H162" s="89"/>
      <c r="I162" s="90"/>
      <c r="V162" s="65" t="s">
        <v>143</v>
      </c>
      <c r="Z162" s="110" t="s">
        <v>143</v>
      </c>
      <c r="AA162" s="50"/>
    </row>
    <row r="163" spans="1:27" ht="15">
      <c r="A163" s="105" t="s">
        <v>510</v>
      </c>
      <c r="B163" s="105"/>
      <c r="C163" s="105"/>
      <c r="D163" s="108"/>
      <c r="E163" s="108"/>
      <c r="F163" s="88" t="str">
        <f t="shared" si="4"/>
        <v xml:space="preserve"> </v>
      </c>
      <c r="G163" s="89"/>
      <c r="H163" s="89"/>
      <c r="I163" s="90"/>
      <c r="V163" s="65" t="s">
        <v>144</v>
      </c>
      <c r="Z163" s="110" t="s">
        <v>144</v>
      </c>
      <c r="AA163" s="50"/>
    </row>
    <row r="164" spans="1:27" ht="15">
      <c r="A164" s="105" t="s">
        <v>511</v>
      </c>
      <c r="B164" s="105"/>
      <c r="C164" s="105"/>
      <c r="D164" s="108"/>
      <c r="E164" s="108"/>
      <c r="F164" s="88" t="str">
        <f t="shared" si="4"/>
        <v xml:space="preserve"> </v>
      </c>
      <c r="G164" s="89"/>
      <c r="H164" s="89"/>
      <c r="I164" s="90"/>
      <c r="V164" s="65" t="s">
        <v>145</v>
      </c>
      <c r="Z164" s="110" t="s">
        <v>145</v>
      </c>
      <c r="AA164" s="50"/>
    </row>
    <row r="165" spans="1:27" ht="15">
      <c r="A165" s="105" t="s">
        <v>512</v>
      </c>
      <c r="B165" s="105"/>
      <c r="C165" s="105"/>
      <c r="D165" s="108"/>
      <c r="E165" s="108"/>
      <c r="F165" s="88" t="str">
        <f t="shared" si="4"/>
        <v xml:space="preserve"> </v>
      </c>
      <c r="G165" s="89"/>
      <c r="H165" s="89"/>
      <c r="I165" s="90"/>
      <c r="V165" s="65" t="s">
        <v>146</v>
      </c>
      <c r="Z165" s="110" t="s">
        <v>146</v>
      </c>
      <c r="AA165" s="50"/>
    </row>
    <row r="166" spans="1:27" ht="15">
      <c r="A166" s="105" t="s">
        <v>513</v>
      </c>
      <c r="B166" s="105"/>
      <c r="C166" s="105"/>
      <c r="D166" s="108"/>
      <c r="E166" s="108"/>
      <c r="F166" s="88" t="str">
        <f t="shared" si="4"/>
        <v xml:space="preserve"> </v>
      </c>
      <c r="G166" s="89"/>
      <c r="H166" s="89"/>
      <c r="I166" s="90"/>
      <c r="V166" s="65" t="s">
        <v>147</v>
      </c>
      <c r="Z166" s="110" t="s">
        <v>147</v>
      </c>
      <c r="AA166" s="50"/>
    </row>
    <row r="167" spans="1:27" ht="15">
      <c r="A167" s="105" t="s">
        <v>514</v>
      </c>
      <c r="B167" s="105"/>
      <c r="C167" s="105"/>
      <c r="D167" s="108"/>
      <c r="E167" s="108"/>
      <c r="F167" s="88" t="str">
        <f t="shared" si="4"/>
        <v xml:space="preserve"> </v>
      </c>
      <c r="G167" s="89"/>
      <c r="H167" s="89"/>
      <c r="I167" s="90"/>
      <c r="V167" s="65" t="s">
        <v>148</v>
      </c>
      <c r="Z167" s="110" t="s">
        <v>148</v>
      </c>
      <c r="AA167" s="50"/>
    </row>
    <row r="168" spans="1:27" ht="15">
      <c r="A168" s="105" t="s">
        <v>515</v>
      </c>
      <c r="B168" s="105"/>
      <c r="C168" s="105"/>
      <c r="D168" s="108"/>
      <c r="E168" s="108"/>
      <c r="F168" s="88" t="str">
        <f t="shared" ref="F168:F189" si="5">IF(ISBLANK(B168)," ",100-SUM(D168:E168))</f>
        <v xml:space="preserve"> </v>
      </c>
      <c r="G168" s="89"/>
      <c r="H168" s="89"/>
      <c r="I168" s="90"/>
      <c r="V168" s="65" t="s">
        <v>149</v>
      </c>
      <c r="Z168" s="110" t="s">
        <v>149</v>
      </c>
      <c r="AA168" s="50"/>
    </row>
    <row r="169" spans="1:27" ht="15">
      <c r="A169" s="105" t="s">
        <v>516</v>
      </c>
      <c r="B169" s="105"/>
      <c r="C169" s="105"/>
      <c r="D169" s="108"/>
      <c r="E169" s="108"/>
      <c r="F169" s="88" t="str">
        <f t="shared" si="5"/>
        <v xml:space="preserve"> </v>
      </c>
      <c r="G169" s="89"/>
      <c r="H169" s="89"/>
      <c r="I169" s="90"/>
      <c r="V169" s="65" t="s">
        <v>150</v>
      </c>
      <c r="Z169" s="110" t="s">
        <v>150</v>
      </c>
      <c r="AA169" s="50"/>
    </row>
    <row r="170" spans="1:27" ht="15">
      <c r="A170" s="105" t="s">
        <v>517</v>
      </c>
      <c r="B170" s="105"/>
      <c r="C170" s="105"/>
      <c r="D170" s="108"/>
      <c r="E170" s="108"/>
      <c r="F170" s="88" t="str">
        <f t="shared" si="5"/>
        <v xml:space="preserve"> </v>
      </c>
      <c r="G170" s="89"/>
      <c r="H170" s="89"/>
      <c r="I170" s="90"/>
      <c r="V170" s="65" t="s">
        <v>151</v>
      </c>
      <c r="Z170" s="110" t="s">
        <v>151</v>
      </c>
      <c r="AA170" s="50"/>
    </row>
    <row r="171" spans="1:27" ht="15">
      <c r="A171" s="105" t="s">
        <v>518</v>
      </c>
      <c r="B171" s="105"/>
      <c r="C171" s="105"/>
      <c r="D171" s="108"/>
      <c r="E171" s="108"/>
      <c r="F171" s="88" t="str">
        <f t="shared" si="5"/>
        <v xml:space="preserve"> </v>
      </c>
      <c r="G171" s="89"/>
      <c r="H171" s="89"/>
      <c r="I171" s="90"/>
      <c r="V171" s="65" t="s">
        <v>152</v>
      </c>
      <c r="Z171" s="110" t="s">
        <v>152</v>
      </c>
      <c r="AA171" s="50"/>
    </row>
    <row r="172" spans="1:27" ht="15">
      <c r="A172" s="105" t="s">
        <v>519</v>
      </c>
      <c r="B172" s="105"/>
      <c r="C172" s="105"/>
      <c r="D172" s="108"/>
      <c r="E172" s="108"/>
      <c r="F172" s="88" t="str">
        <f t="shared" si="5"/>
        <v xml:space="preserve"> </v>
      </c>
      <c r="G172" s="89"/>
      <c r="H172" s="89"/>
      <c r="I172" s="90"/>
      <c r="V172" s="65" t="s">
        <v>153</v>
      </c>
      <c r="Z172" s="110" t="s">
        <v>153</v>
      </c>
      <c r="AA172" s="50"/>
    </row>
    <row r="173" spans="1:27" ht="15">
      <c r="A173" s="105" t="s">
        <v>520</v>
      </c>
      <c r="B173" s="105"/>
      <c r="C173" s="105"/>
      <c r="D173" s="108"/>
      <c r="E173" s="108"/>
      <c r="F173" s="88" t="str">
        <f t="shared" si="5"/>
        <v xml:space="preserve"> </v>
      </c>
      <c r="G173" s="89"/>
      <c r="H173" s="89"/>
      <c r="I173" s="90"/>
      <c r="V173" s="65" t="s">
        <v>154</v>
      </c>
      <c r="Z173" s="110" t="s">
        <v>154</v>
      </c>
      <c r="AA173" s="50"/>
    </row>
    <row r="174" spans="1:27" ht="15">
      <c r="A174" s="105" t="s">
        <v>521</v>
      </c>
      <c r="B174" s="105"/>
      <c r="C174" s="105"/>
      <c r="D174" s="108"/>
      <c r="E174" s="108"/>
      <c r="F174" s="88" t="str">
        <f t="shared" si="5"/>
        <v xml:space="preserve"> </v>
      </c>
      <c r="G174" s="89"/>
      <c r="H174" s="89"/>
      <c r="I174" s="90"/>
      <c r="V174" s="65" t="s">
        <v>155</v>
      </c>
      <c r="Z174" s="110" t="s">
        <v>155</v>
      </c>
      <c r="AA174" s="50"/>
    </row>
    <row r="175" spans="1:27" ht="15">
      <c r="A175" s="105" t="s">
        <v>522</v>
      </c>
      <c r="B175" s="105"/>
      <c r="C175" s="105"/>
      <c r="D175" s="108"/>
      <c r="E175" s="108"/>
      <c r="F175" s="88" t="str">
        <f t="shared" si="5"/>
        <v xml:space="preserve"> </v>
      </c>
      <c r="G175" s="89"/>
      <c r="H175" s="89"/>
      <c r="I175" s="90"/>
      <c r="V175" s="65" t="s">
        <v>156</v>
      </c>
      <c r="Z175" s="110" t="s">
        <v>156</v>
      </c>
      <c r="AA175" s="50"/>
    </row>
    <row r="176" spans="1:27" ht="15">
      <c r="A176" s="105" t="s">
        <v>523</v>
      </c>
      <c r="B176" s="105"/>
      <c r="C176" s="105"/>
      <c r="D176" s="108"/>
      <c r="E176" s="108"/>
      <c r="F176" s="88" t="str">
        <f t="shared" si="5"/>
        <v xml:space="preserve"> </v>
      </c>
      <c r="G176" s="89"/>
      <c r="H176" s="89"/>
      <c r="I176" s="90"/>
      <c r="V176" s="65" t="s">
        <v>157</v>
      </c>
      <c r="Z176" s="110" t="s">
        <v>157</v>
      </c>
      <c r="AA176" s="50"/>
    </row>
    <row r="177" spans="1:27" ht="15">
      <c r="A177" s="105" t="s">
        <v>524</v>
      </c>
      <c r="B177" s="105"/>
      <c r="C177" s="105"/>
      <c r="D177" s="108"/>
      <c r="E177" s="108"/>
      <c r="F177" s="88" t="str">
        <f t="shared" si="5"/>
        <v xml:space="preserve"> </v>
      </c>
      <c r="G177" s="89"/>
      <c r="H177" s="89"/>
      <c r="I177" s="90"/>
      <c r="V177" s="65" t="s">
        <v>158</v>
      </c>
      <c r="Z177" s="110" t="s">
        <v>158</v>
      </c>
      <c r="AA177" s="50"/>
    </row>
    <row r="178" spans="1:27" ht="15">
      <c r="A178" s="105" t="s">
        <v>525</v>
      </c>
      <c r="B178" s="105"/>
      <c r="C178" s="105"/>
      <c r="D178" s="108"/>
      <c r="E178" s="108"/>
      <c r="F178" s="88" t="str">
        <f t="shared" si="5"/>
        <v xml:space="preserve"> </v>
      </c>
      <c r="G178" s="89"/>
      <c r="H178" s="89"/>
      <c r="I178" s="90"/>
      <c r="V178" s="65" t="s">
        <v>159</v>
      </c>
      <c r="Z178" s="110" t="s">
        <v>159</v>
      </c>
      <c r="AA178" s="50"/>
    </row>
    <row r="179" spans="1:27" ht="15">
      <c r="A179" s="105" t="s">
        <v>526</v>
      </c>
      <c r="B179" s="105"/>
      <c r="C179" s="105"/>
      <c r="D179" s="108"/>
      <c r="E179" s="108"/>
      <c r="F179" s="88" t="str">
        <f t="shared" si="5"/>
        <v xml:space="preserve"> </v>
      </c>
      <c r="G179" s="89"/>
      <c r="H179" s="89"/>
      <c r="I179" s="90"/>
      <c r="V179" s="65" t="s">
        <v>160</v>
      </c>
      <c r="Z179" s="110" t="s">
        <v>160</v>
      </c>
      <c r="AA179" s="50"/>
    </row>
    <row r="180" spans="1:27" ht="15">
      <c r="A180" s="105" t="s">
        <v>527</v>
      </c>
      <c r="B180" s="105"/>
      <c r="C180" s="105"/>
      <c r="D180" s="108"/>
      <c r="E180" s="108"/>
      <c r="F180" s="88" t="str">
        <f t="shared" si="5"/>
        <v xml:space="preserve"> </v>
      </c>
      <c r="G180" s="89"/>
      <c r="H180" s="89"/>
      <c r="I180" s="90"/>
      <c r="V180" s="65" t="s">
        <v>161</v>
      </c>
      <c r="Z180" s="110" t="s">
        <v>161</v>
      </c>
      <c r="AA180" s="50"/>
    </row>
    <row r="181" spans="1:27" ht="15">
      <c r="A181" s="105" t="s">
        <v>528</v>
      </c>
      <c r="B181" s="105"/>
      <c r="C181" s="105"/>
      <c r="D181" s="108"/>
      <c r="E181" s="108"/>
      <c r="F181" s="88" t="str">
        <f t="shared" si="5"/>
        <v xml:space="preserve"> </v>
      </c>
      <c r="G181" s="89"/>
      <c r="H181" s="89"/>
      <c r="I181" s="90"/>
      <c r="V181" s="65" t="s">
        <v>162</v>
      </c>
      <c r="Z181" s="110" t="s">
        <v>162</v>
      </c>
      <c r="AA181" s="50"/>
    </row>
    <row r="182" spans="1:27" ht="15">
      <c r="A182" s="105" t="s">
        <v>529</v>
      </c>
      <c r="B182" s="105"/>
      <c r="C182" s="105"/>
      <c r="D182" s="108"/>
      <c r="E182" s="108"/>
      <c r="F182" s="88" t="str">
        <f t="shared" si="5"/>
        <v xml:space="preserve"> </v>
      </c>
      <c r="G182" s="89"/>
      <c r="H182" s="89"/>
      <c r="I182" s="90"/>
      <c r="V182" s="65" t="s">
        <v>163</v>
      </c>
      <c r="Z182" s="110" t="s">
        <v>163</v>
      </c>
      <c r="AA182" s="50"/>
    </row>
    <row r="183" spans="1:27" ht="15">
      <c r="A183" s="105" t="s">
        <v>530</v>
      </c>
      <c r="B183" s="105"/>
      <c r="C183" s="105"/>
      <c r="D183" s="108"/>
      <c r="E183" s="108"/>
      <c r="F183" s="88" t="str">
        <f t="shared" si="5"/>
        <v xml:space="preserve"> </v>
      </c>
      <c r="G183" s="89"/>
      <c r="H183" s="89"/>
      <c r="I183" s="90"/>
      <c r="V183" s="65" t="s">
        <v>164</v>
      </c>
      <c r="Z183" s="110" t="s">
        <v>164</v>
      </c>
      <c r="AA183" s="50"/>
    </row>
    <row r="184" spans="1:27" ht="15">
      <c r="A184" s="105" t="s">
        <v>531</v>
      </c>
      <c r="B184" s="105"/>
      <c r="C184" s="105"/>
      <c r="D184" s="108"/>
      <c r="E184" s="108"/>
      <c r="F184" s="88" t="str">
        <f t="shared" si="5"/>
        <v xml:space="preserve"> </v>
      </c>
      <c r="G184" s="89"/>
      <c r="H184" s="89"/>
      <c r="I184" s="90"/>
      <c r="V184" s="65" t="s">
        <v>165</v>
      </c>
      <c r="Z184" s="110" t="s">
        <v>165</v>
      </c>
      <c r="AA184" s="50"/>
    </row>
    <row r="185" spans="1:27" ht="15">
      <c r="A185" s="105" t="s">
        <v>532</v>
      </c>
      <c r="B185" s="105"/>
      <c r="C185" s="105"/>
      <c r="D185" s="108"/>
      <c r="E185" s="108"/>
      <c r="F185" s="88" t="str">
        <f t="shared" si="5"/>
        <v xml:space="preserve"> </v>
      </c>
      <c r="G185" s="89"/>
      <c r="H185" s="89"/>
      <c r="I185" s="90"/>
      <c r="V185" s="65" t="s">
        <v>166</v>
      </c>
      <c r="Z185" s="110" t="s">
        <v>166</v>
      </c>
      <c r="AA185" s="50"/>
    </row>
    <row r="186" spans="1:27" ht="15">
      <c r="A186" s="105" t="s">
        <v>533</v>
      </c>
      <c r="B186" s="105"/>
      <c r="C186" s="105"/>
      <c r="D186" s="108"/>
      <c r="E186" s="108"/>
      <c r="F186" s="88" t="str">
        <f t="shared" si="5"/>
        <v xml:space="preserve"> </v>
      </c>
      <c r="G186" s="89"/>
      <c r="H186" s="89"/>
      <c r="I186" s="90"/>
      <c r="V186" s="65" t="s">
        <v>167</v>
      </c>
      <c r="Z186" s="110" t="s">
        <v>167</v>
      </c>
      <c r="AA186" s="50"/>
    </row>
    <row r="187" spans="1:27" ht="15">
      <c r="A187" s="105" t="s">
        <v>534</v>
      </c>
      <c r="B187" s="105"/>
      <c r="C187" s="105"/>
      <c r="D187" s="108"/>
      <c r="E187" s="108"/>
      <c r="F187" s="88" t="str">
        <f t="shared" si="5"/>
        <v xml:space="preserve"> </v>
      </c>
      <c r="G187" s="89"/>
      <c r="H187" s="89"/>
      <c r="I187" s="90"/>
      <c r="V187" s="65" t="s">
        <v>168</v>
      </c>
      <c r="Z187" s="110" t="s">
        <v>168</v>
      </c>
      <c r="AA187" s="50"/>
    </row>
    <row r="188" spans="1:27" ht="15">
      <c r="A188" s="105" t="s">
        <v>535</v>
      </c>
      <c r="B188" s="105"/>
      <c r="C188" s="105"/>
      <c r="D188" s="108"/>
      <c r="E188" s="108"/>
      <c r="F188" s="88" t="str">
        <f t="shared" si="5"/>
        <v xml:space="preserve"> </v>
      </c>
      <c r="G188" s="89"/>
      <c r="H188" s="89"/>
      <c r="I188" s="90"/>
      <c r="V188" s="65" t="s">
        <v>169</v>
      </c>
      <c r="Z188" s="110" t="s">
        <v>169</v>
      </c>
      <c r="AA188" s="50"/>
    </row>
    <row r="189" spans="1:27" ht="15">
      <c r="A189" s="105" t="s">
        <v>536</v>
      </c>
      <c r="B189" s="105"/>
      <c r="C189" s="105"/>
      <c r="D189" s="108"/>
      <c r="E189" s="108"/>
      <c r="F189" s="88" t="str">
        <f t="shared" si="5"/>
        <v xml:space="preserve"> </v>
      </c>
      <c r="G189" s="89"/>
      <c r="H189" s="89"/>
      <c r="I189" s="90"/>
      <c r="V189" s="65" t="s">
        <v>170</v>
      </c>
      <c r="Z189" s="110" t="s">
        <v>170</v>
      </c>
      <c r="AA189" s="50"/>
    </row>
    <row r="190" spans="1:27" ht="45" customHeight="1">
      <c r="A190" s="93" t="s">
        <v>349</v>
      </c>
      <c r="B190" s="67"/>
      <c r="C190" s="67"/>
      <c r="D190" s="94"/>
      <c r="E190" s="94"/>
      <c r="F190" s="94"/>
      <c r="G190" s="95"/>
      <c r="H190" s="95"/>
      <c r="I190" s="95"/>
      <c r="V190" s="65" t="s">
        <v>171</v>
      </c>
      <c r="Z190" s="110" t="s">
        <v>171</v>
      </c>
      <c r="AA190" s="50"/>
    </row>
    <row r="191" spans="1:27" ht="15">
      <c r="A191" s="105" t="s">
        <v>350</v>
      </c>
      <c r="B191" s="105"/>
      <c r="C191" s="105"/>
      <c r="D191" s="109"/>
      <c r="E191" s="109"/>
      <c r="F191" s="96" t="str">
        <f>IF(ISBLANK(B191)," ",100-SUM(D191:E191))</f>
        <v xml:space="preserve"> </v>
      </c>
      <c r="G191" s="89"/>
      <c r="H191" s="89"/>
      <c r="I191" s="90"/>
      <c r="V191" s="65" t="s">
        <v>172</v>
      </c>
      <c r="Z191" s="110" t="s">
        <v>172</v>
      </c>
      <c r="AA191" s="50"/>
    </row>
    <row r="192" spans="1:27" ht="15">
      <c r="A192" s="105" t="s">
        <v>351</v>
      </c>
      <c r="B192" s="105"/>
      <c r="C192" s="105"/>
      <c r="D192" s="109"/>
      <c r="E192" s="109"/>
      <c r="F192" s="96" t="str">
        <f>IF(ISBLANK(B192)," ",100-SUM(D192:E192))</f>
        <v xml:space="preserve"> </v>
      </c>
      <c r="G192" s="89"/>
      <c r="H192" s="89"/>
      <c r="I192" s="90"/>
      <c r="V192" s="65" t="s">
        <v>173</v>
      </c>
      <c r="Z192" s="110" t="s">
        <v>173</v>
      </c>
      <c r="AA192" s="50"/>
    </row>
    <row r="193" spans="1:27" ht="15">
      <c r="A193" s="105" t="s">
        <v>352</v>
      </c>
      <c r="B193" s="105"/>
      <c r="C193" s="105"/>
      <c r="D193" s="109"/>
      <c r="E193" s="109"/>
      <c r="F193" s="96" t="str">
        <f>IF(ISBLANK(B193)," ",100-SUM(D193:E193))</f>
        <v xml:space="preserve"> </v>
      </c>
      <c r="G193" s="89"/>
      <c r="H193" s="89"/>
      <c r="I193" s="90"/>
      <c r="V193" s="65" t="s">
        <v>174</v>
      </c>
      <c r="Z193" s="110" t="s">
        <v>174</v>
      </c>
      <c r="AA193" s="50"/>
    </row>
    <row r="194" spans="1:27" ht="15">
      <c r="A194" s="105" t="s">
        <v>353</v>
      </c>
      <c r="B194" s="105"/>
      <c r="C194" s="105"/>
      <c r="D194" s="109"/>
      <c r="E194" s="109"/>
      <c r="F194" s="96" t="str">
        <f>IF(ISBLANK(B194)," ",100-SUM(D194:E194))</f>
        <v xml:space="preserve"> </v>
      </c>
      <c r="G194" s="89"/>
      <c r="H194" s="89"/>
      <c r="I194" s="90"/>
      <c r="V194" s="65" t="s">
        <v>175</v>
      </c>
      <c r="Z194" s="110" t="s">
        <v>175</v>
      </c>
      <c r="AA194" s="50"/>
    </row>
    <row r="195" spans="1:27" ht="15">
      <c r="A195" s="105" t="s">
        <v>354</v>
      </c>
      <c r="B195" s="105"/>
      <c r="C195" s="105"/>
      <c r="D195" s="109"/>
      <c r="E195" s="109"/>
      <c r="F195" s="96" t="str">
        <f>IF(ISBLANK(B195)," ",100-SUM(D195:E195))</f>
        <v xml:space="preserve"> </v>
      </c>
      <c r="G195" s="89"/>
      <c r="H195" s="89"/>
      <c r="I195" s="90"/>
      <c r="V195" s="65" t="s">
        <v>176</v>
      </c>
      <c r="Z195" s="110" t="s">
        <v>176</v>
      </c>
      <c r="AA195" s="50"/>
    </row>
    <row r="196" spans="1:27" ht="15">
      <c r="A196" s="105" t="s">
        <v>355</v>
      </c>
      <c r="B196" s="105"/>
      <c r="C196" s="105"/>
      <c r="D196" s="109"/>
      <c r="E196" s="109"/>
      <c r="F196" s="96"/>
      <c r="G196" s="89"/>
      <c r="H196" s="89"/>
      <c r="I196" s="90"/>
      <c r="V196" s="65" t="s">
        <v>177</v>
      </c>
      <c r="Z196" s="110" t="s">
        <v>177</v>
      </c>
      <c r="AA196" s="50"/>
    </row>
    <row r="197" spans="1:27" ht="15">
      <c r="A197" s="105" t="s">
        <v>356</v>
      </c>
      <c r="B197" s="105"/>
      <c r="C197" s="105"/>
      <c r="D197" s="109"/>
      <c r="E197" s="109"/>
      <c r="F197" s="96"/>
      <c r="G197" s="89"/>
      <c r="H197" s="89"/>
      <c r="I197" s="90"/>
      <c r="V197" s="65" t="s">
        <v>178</v>
      </c>
      <c r="Z197" s="110" t="s">
        <v>178</v>
      </c>
      <c r="AA197" s="50"/>
    </row>
    <row r="198" spans="1:27" ht="15">
      <c r="A198" s="105" t="s">
        <v>357</v>
      </c>
      <c r="B198" s="105"/>
      <c r="C198" s="105"/>
      <c r="D198" s="109"/>
      <c r="E198" s="109"/>
      <c r="F198" s="96"/>
      <c r="G198" s="89"/>
      <c r="H198" s="89"/>
      <c r="I198" s="90"/>
      <c r="V198" s="65" t="s">
        <v>179</v>
      </c>
      <c r="Z198" s="110" t="s">
        <v>179</v>
      </c>
      <c r="AA198" s="50"/>
    </row>
    <row r="199" spans="1:27" ht="15">
      <c r="A199" s="105" t="s">
        <v>358</v>
      </c>
      <c r="B199" s="105"/>
      <c r="C199" s="105"/>
      <c r="D199" s="109"/>
      <c r="E199" s="109"/>
      <c r="F199" s="96"/>
      <c r="G199" s="89"/>
      <c r="H199" s="89"/>
      <c r="I199" s="90"/>
      <c r="V199" s="65" t="s">
        <v>180</v>
      </c>
      <c r="Z199" s="110" t="s">
        <v>180</v>
      </c>
      <c r="AA199" s="50"/>
    </row>
    <row r="200" spans="1:27" ht="15">
      <c r="A200" s="105" t="s">
        <v>359</v>
      </c>
      <c r="B200" s="105"/>
      <c r="C200" s="105"/>
      <c r="D200" s="109"/>
      <c r="E200" s="109"/>
      <c r="F200" s="96"/>
      <c r="G200" s="89"/>
      <c r="H200" s="89"/>
      <c r="I200" s="90"/>
      <c r="V200" s="65" t="s">
        <v>181</v>
      </c>
      <c r="Z200" s="110" t="s">
        <v>181</v>
      </c>
      <c r="AA200" s="50"/>
    </row>
    <row r="201" spans="1:27" ht="15">
      <c r="A201" s="105" t="s">
        <v>360</v>
      </c>
      <c r="B201" s="105"/>
      <c r="C201" s="105"/>
      <c r="D201" s="109"/>
      <c r="E201" s="109"/>
      <c r="F201" s="96"/>
      <c r="G201" s="89"/>
      <c r="H201" s="89"/>
      <c r="I201" s="90"/>
      <c r="V201" s="65" t="s">
        <v>182</v>
      </c>
      <c r="Z201" s="110" t="s">
        <v>182</v>
      </c>
      <c r="AA201" s="50"/>
    </row>
    <row r="202" spans="1:27" ht="15">
      <c r="A202" s="105" t="s">
        <v>361</v>
      </c>
      <c r="B202" s="105"/>
      <c r="C202" s="105"/>
      <c r="D202" s="109"/>
      <c r="E202" s="109"/>
      <c r="F202" s="96"/>
      <c r="G202" s="89"/>
      <c r="H202" s="89"/>
      <c r="I202" s="90"/>
      <c r="V202" s="65" t="s">
        <v>183</v>
      </c>
      <c r="Z202" s="110" t="s">
        <v>183</v>
      </c>
      <c r="AA202" s="50"/>
    </row>
    <row r="203" spans="1:27" ht="15">
      <c r="A203" s="105" t="s">
        <v>362</v>
      </c>
      <c r="B203" s="105"/>
      <c r="C203" s="105"/>
      <c r="D203" s="109"/>
      <c r="E203" s="109"/>
      <c r="F203" s="96"/>
      <c r="G203" s="89"/>
      <c r="H203" s="89"/>
      <c r="I203" s="90"/>
      <c r="V203" s="65" t="s">
        <v>184</v>
      </c>
      <c r="Z203" s="110" t="s">
        <v>184</v>
      </c>
      <c r="AA203" s="50"/>
    </row>
    <row r="204" spans="1:27" ht="15">
      <c r="A204" s="105" t="s">
        <v>363</v>
      </c>
      <c r="B204" s="105"/>
      <c r="C204" s="105"/>
      <c r="D204" s="109"/>
      <c r="E204" s="109"/>
      <c r="F204" s="96"/>
      <c r="G204" s="89"/>
      <c r="H204" s="89"/>
      <c r="I204" s="90"/>
      <c r="V204" s="65" t="s">
        <v>185</v>
      </c>
      <c r="Z204" s="110" t="s">
        <v>185</v>
      </c>
      <c r="AA204" s="50"/>
    </row>
    <row r="205" spans="1:27" ht="15">
      <c r="A205" s="105" t="s">
        <v>364</v>
      </c>
      <c r="B205" s="105"/>
      <c r="C205" s="105"/>
      <c r="D205" s="109"/>
      <c r="E205" s="109"/>
      <c r="F205" s="96"/>
      <c r="G205" s="89"/>
      <c r="H205" s="89"/>
      <c r="I205" s="90"/>
      <c r="V205" s="65" t="s">
        <v>186</v>
      </c>
      <c r="Z205" s="110" t="s">
        <v>186</v>
      </c>
      <c r="AA205" s="50"/>
    </row>
    <row r="206" spans="1:27" ht="15">
      <c r="A206" s="105" t="s">
        <v>365</v>
      </c>
      <c r="B206" s="105"/>
      <c r="C206" s="105"/>
      <c r="D206" s="109"/>
      <c r="E206" s="109"/>
      <c r="F206" s="96"/>
      <c r="G206" s="89"/>
      <c r="H206" s="89"/>
      <c r="I206" s="90"/>
      <c r="V206" s="65" t="s">
        <v>187</v>
      </c>
      <c r="Z206" s="110" t="s">
        <v>187</v>
      </c>
      <c r="AA206" s="50"/>
    </row>
    <row r="207" spans="1:27" ht="15">
      <c r="A207" s="105" t="s">
        <v>366</v>
      </c>
      <c r="B207" s="105"/>
      <c r="C207" s="105"/>
      <c r="D207" s="109"/>
      <c r="E207" s="109"/>
      <c r="F207" s="96"/>
      <c r="G207" s="89"/>
      <c r="H207" s="89"/>
      <c r="I207" s="90"/>
      <c r="V207" s="65" t="s">
        <v>188</v>
      </c>
      <c r="Z207" s="110" t="s">
        <v>188</v>
      </c>
      <c r="AA207" s="50"/>
    </row>
    <row r="208" spans="1:27" ht="15">
      <c r="A208" s="105" t="s">
        <v>367</v>
      </c>
      <c r="B208" s="105"/>
      <c r="C208" s="105"/>
      <c r="D208" s="109"/>
      <c r="E208" s="109"/>
      <c r="F208" s="96"/>
      <c r="G208" s="89"/>
      <c r="H208" s="89"/>
      <c r="I208" s="90"/>
      <c r="V208" s="65" t="s">
        <v>189</v>
      </c>
      <c r="Z208" s="110" t="s">
        <v>189</v>
      </c>
      <c r="AA208" s="50"/>
    </row>
    <row r="209" spans="1:27" ht="15">
      <c r="A209" s="105" t="s">
        <v>368</v>
      </c>
      <c r="B209" s="105"/>
      <c r="C209" s="105"/>
      <c r="D209" s="109"/>
      <c r="E209" s="109"/>
      <c r="F209" s="96"/>
      <c r="G209" s="89"/>
      <c r="H209" s="89"/>
      <c r="I209" s="90"/>
      <c r="V209" s="65" t="s">
        <v>190</v>
      </c>
      <c r="Z209" s="110" t="s">
        <v>190</v>
      </c>
      <c r="AA209" s="50"/>
    </row>
    <row r="210" spans="1:27" ht="15">
      <c r="A210" s="105" t="s">
        <v>369</v>
      </c>
      <c r="B210" s="105"/>
      <c r="C210" s="105"/>
      <c r="D210" s="109"/>
      <c r="E210" s="109"/>
      <c r="F210" s="96" t="str">
        <f t="shared" ref="F210:F240" si="6">IF(ISBLANK(B210)," ",100-SUM(D210:E210))</f>
        <v xml:space="preserve"> </v>
      </c>
      <c r="G210" s="89"/>
      <c r="H210" s="89"/>
      <c r="I210" s="90"/>
      <c r="V210" s="65" t="s">
        <v>191</v>
      </c>
      <c r="Z210" s="110" t="s">
        <v>191</v>
      </c>
      <c r="AA210" s="50"/>
    </row>
    <row r="211" spans="1:27" ht="15">
      <c r="A211" s="105" t="s">
        <v>537</v>
      </c>
      <c r="B211" s="105"/>
      <c r="C211" s="105"/>
      <c r="D211" s="109"/>
      <c r="E211" s="109"/>
      <c r="F211" s="96" t="str">
        <f t="shared" si="6"/>
        <v xml:space="preserve"> </v>
      </c>
      <c r="G211" s="89"/>
      <c r="H211" s="89"/>
      <c r="I211" s="90"/>
      <c r="V211" s="65" t="s">
        <v>192</v>
      </c>
      <c r="Z211" s="110" t="s">
        <v>192</v>
      </c>
      <c r="AA211" s="50"/>
    </row>
    <row r="212" spans="1:27" ht="15">
      <c r="A212" s="105" t="s">
        <v>538</v>
      </c>
      <c r="B212" s="105"/>
      <c r="C212" s="105"/>
      <c r="D212" s="109"/>
      <c r="E212" s="109"/>
      <c r="F212" s="96" t="str">
        <f t="shared" si="6"/>
        <v xml:space="preserve"> </v>
      </c>
      <c r="G212" s="89"/>
      <c r="H212" s="89"/>
      <c r="I212" s="90"/>
      <c r="V212" s="65" t="s">
        <v>193</v>
      </c>
      <c r="Z212" s="110" t="s">
        <v>193</v>
      </c>
      <c r="AA212" s="50"/>
    </row>
    <row r="213" spans="1:27" ht="15">
      <c r="A213" s="105" t="s">
        <v>539</v>
      </c>
      <c r="B213" s="105"/>
      <c r="C213" s="105"/>
      <c r="D213" s="109"/>
      <c r="E213" s="109"/>
      <c r="F213" s="96" t="str">
        <f t="shared" si="6"/>
        <v xml:space="preserve"> </v>
      </c>
      <c r="G213" s="89"/>
      <c r="H213" s="89"/>
      <c r="I213" s="90"/>
      <c r="V213" s="65" t="s">
        <v>194</v>
      </c>
      <c r="Z213" s="110" t="s">
        <v>194</v>
      </c>
      <c r="AA213" s="50"/>
    </row>
    <row r="214" spans="1:27" ht="15">
      <c r="A214" s="105" t="s">
        <v>540</v>
      </c>
      <c r="B214" s="105"/>
      <c r="C214" s="105"/>
      <c r="D214" s="109"/>
      <c r="E214" s="109"/>
      <c r="F214" s="96" t="str">
        <f t="shared" si="6"/>
        <v xml:space="preserve"> </v>
      </c>
      <c r="G214" s="89"/>
      <c r="H214" s="89"/>
      <c r="I214" s="90"/>
      <c r="V214" s="65" t="s">
        <v>195</v>
      </c>
      <c r="Z214" s="110" t="s">
        <v>195</v>
      </c>
      <c r="AA214" s="50"/>
    </row>
    <row r="215" spans="1:27" ht="15">
      <c r="A215" s="105" t="s">
        <v>541</v>
      </c>
      <c r="B215" s="105"/>
      <c r="C215" s="105"/>
      <c r="D215" s="109"/>
      <c r="E215" s="109"/>
      <c r="F215" s="96" t="str">
        <f t="shared" si="6"/>
        <v xml:space="preserve"> </v>
      </c>
      <c r="G215" s="89"/>
      <c r="H215" s="89"/>
      <c r="I215" s="90"/>
      <c r="V215" s="65" t="s">
        <v>196</v>
      </c>
      <c r="Z215" s="110" t="s">
        <v>196</v>
      </c>
      <c r="AA215" s="50"/>
    </row>
    <row r="216" spans="1:27" ht="15">
      <c r="A216" s="105" t="s">
        <v>542</v>
      </c>
      <c r="B216" s="105"/>
      <c r="C216" s="105"/>
      <c r="D216" s="109"/>
      <c r="E216" s="109"/>
      <c r="F216" s="96" t="str">
        <f t="shared" si="6"/>
        <v xml:space="preserve"> </v>
      </c>
      <c r="G216" s="89"/>
      <c r="H216" s="89"/>
      <c r="I216" s="90"/>
      <c r="V216" s="65" t="s">
        <v>197</v>
      </c>
      <c r="Z216" s="110" t="s">
        <v>197</v>
      </c>
      <c r="AA216" s="50"/>
    </row>
    <row r="217" spans="1:27" ht="15">
      <c r="A217" s="105" t="s">
        <v>543</v>
      </c>
      <c r="B217" s="105"/>
      <c r="C217" s="105"/>
      <c r="D217" s="109"/>
      <c r="E217" s="109"/>
      <c r="F217" s="96" t="str">
        <f t="shared" si="6"/>
        <v xml:space="preserve"> </v>
      </c>
      <c r="G217" s="89"/>
      <c r="H217" s="89"/>
      <c r="I217" s="90"/>
      <c r="V217" s="65" t="s">
        <v>198</v>
      </c>
      <c r="Z217" s="110" t="s">
        <v>198</v>
      </c>
      <c r="AA217" s="50"/>
    </row>
    <row r="218" spans="1:27" ht="15">
      <c r="A218" s="105" t="s">
        <v>544</v>
      </c>
      <c r="B218" s="105"/>
      <c r="C218" s="105"/>
      <c r="D218" s="109"/>
      <c r="E218" s="109"/>
      <c r="F218" s="96" t="str">
        <f t="shared" si="6"/>
        <v xml:space="preserve"> </v>
      </c>
      <c r="G218" s="89"/>
      <c r="H218" s="89"/>
      <c r="I218" s="90"/>
      <c r="V218" s="65" t="s">
        <v>199</v>
      </c>
      <c r="Z218" s="110" t="s">
        <v>199</v>
      </c>
      <c r="AA218" s="50"/>
    </row>
    <row r="219" spans="1:27" ht="15">
      <c r="A219" s="105" t="s">
        <v>545</v>
      </c>
      <c r="B219" s="105"/>
      <c r="C219" s="105"/>
      <c r="D219" s="109"/>
      <c r="E219" s="109"/>
      <c r="F219" s="96" t="str">
        <f t="shared" si="6"/>
        <v xml:space="preserve"> </v>
      </c>
      <c r="G219" s="89"/>
      <c r="H219" s="89"/>
      <c r="I219" s="90"/>
      <c r="V219" s="65" t="s">
        <v>200</v>
      </c>
      <c r="Z219" s="110" t="s">
        <v>200</v>
      </c>
      <c r="AA219" s="50"/>
    </row>
    <row r="220" spans="1:27" ht="15">
      <c r="A220" s="105" t="s">
        <v>546</v>
      </c>
      <c r="B220" s="105"/>
      <c r="C220" s="105"/>
      <c r="D220" s="109"/>
      <c r="E220" s="109"/>
      <c r="F220" s="96" t="str">
        <f t="shared" si="6"/>
        <v xml:space="preserve"> </v>
      </c>
      <c r="G220" s="89"/>
      <c r="H220" s="89"/>
      <c r="I220" s="90"/>
      <c r="V220" s="65" t="s">
        <v>201</v>
      </c>
      <c r="Z220" s="110" t="s">
        <v>201</v>
      </c>
      <c r="AA220" s="50"/>
    </row>
    <row r="221" spans="1:27" ht="15">
      <c r="A221" s="105" t="s">
        <v>547</v>
      </c>
      <c r="B221" s="105"/>
      <c r="C221" s="105"/>
      <c r="D221" s="109"/>
      <c r="E221" s="109"/>
      <c r="F221" s="96" t="str">
        <f t="shared" si="6"/>
        <v xml:space="preserve"> </v>
      </c>
      <c r="G221" s="89"/>
      <c r="H221" s="89"/>
      <c r="I221" s="90"/>
      <c r="V221" s="65" t="s">
        <v>202</v>
      </c>
      <c r="Z221" s="110" t="s">
        <v>202</v>
      </c>
      <c r="AA221" s="50"/>
    </row>
    <row r="222" spans="1:27" ht="15">
      <c r="A222" s="105" t="s">
        <v>548</v>
      </c>
      <c r="B222" s="105"/>
      <c r="C222" s="105"/>
      <c r="D222" s="109"/>
      <c r="E222" s="109"/>
      <c r="F222" s="96" t="str">
        <f t="shared" si="6"/>
        <v xml:space="preserve"> </v>
      </c>
      <c r="G222" s="89"/>
      <c r="H222" s="89"/>
      <c r="I222" s="90"/>
      <c r="V222" s="65" t="s">
        <v>203</v>
      </c>
      <c r="Z222" s="110" t="s">
        <v>203</v>
      </c>
      <c r="AA222" s="50"/>
    </row>
    <row r="223" spans="1:27" ht="15">
      <c r="A223" s="105" t="s">
        <v>549</v>
      </c>
      <c r="B223" s="105"/>
      <c r="C223" s="105"/>
      <c r="D223" s="109"/>
      <c r="E223" s="109"/>
      <c r="F223" s="96" t="str">
        <f t="shared" si="6"/>
        <v xml:space="preserve"> </v>
      </c>
      <c r="G223" s="89"/>
      <c r="H223" s="89"/>
      <c r="I223" s="90"/>
      <c r="V223" s="65" t="s">
        <v>204</v>
      </c>
      <c r="Z223" s="110" t="s">
        <v>204</v>
      </c>
      <c r="AA223" s="50"/>
    </row>
    <row r="224" spans="1:27" ht="15">
      <c r="A224" s="105" t="s">
        <v>550</v>
      </c>
      <c r="B224" s="105"/>
      <c r="C224" s="105"/>
      <c r="D224" s="109"/>
      <c r="E224" s="109"/>
      <c r="F224" s="96" t="str">
        <f t="shared" si="6"/>
        <v xml:space="preserve"> </v>
      </c>
      <c r="G224" s="89"/>
      <c r="H224" s="89"/>
      <c r="I224" s="90"/>
      <c r="V224" s="65" t="s">
        <v>205</v>
      </c>
      <c r="Z224" s="110" t="s">
        <v>205</v>
      </c>
      <c r="AA224" s="50"/>
    </row>
    <row r="225" spans="1:27" ht="15">
      <c r="A225" s="105" t="s">
        <v>551</v>
      </c>
      <c r="B225" s="105"/>
      <c r="C225" s="105"/>
      <c r="D225" s="109"/>
      <c r="E225" s="109"/>
      <c r="F225" s="96" t="str">
        <f t="shared" si="6"/>
        <v xml:space="preserve"> </v>
      </c>
      <c r="G225" s="89"/>
      <c r="H225" s="89"/>
      <c r="I225" s="90"/>
      <c r="V225" s="65" t="s">
        <v>206</v>
      </c>
      <c r="Z225" s="110" t="s">
        <v>206</v>
      </c>
      <c r="AA225" s="50"/>
    </row>
    <row r="226" spans="1:27" ht="15">
      <c r="A226" s="105" t="s">
        <v>552</v>
      </c>
      <c r="B226" s="105"/>
      <c r="C226" s="105"/>
      <c r="D226" s="109"/>
      <c r="E226" s="109"/>
      <c r="F226" s="96" t="str">
        <f t="shared" si="6"/>
        <v xml:space="preserve"> </v>
      </c>
      <c r="G226" s="89"/>
      <c r="H226" s="89"/>
      <c r="I226" s="90"/>
      <c r="V226" s="65" t="s">
        <v>207</v>
      </c>
      <c r="Z226" s="110" t="s">
        <v>207</v>
      </c>
      <c r="AA226" s="50"/>
    </row>
    <row r="227" spans="1:27" ht="15">
      <c r="A227" s="105" t="s">
        <v>553</v>
      </c>
      <c r="B227" s="105"/>
      <c r="C227" s="105"/>
      <c r="D227" s="109"/>
      <c r="E227" s="109"/>
      <c r="F227" s="96" t="str">
        <f t="shared" si="6"/>
        <v xml:space="preserve"> </v>
      </c>
      <c r="G227" s="89"/>
      <c r="H227" s="89"/>
      <c r="I227" s="90"/>
      <c r="V227" s="65" t="s">
        <v>208</v>
      </c>
      <c r="Z227" s="110" t="s">
        <v>208</v>
      </c>
      <c r="AA227" s="50"/>
    </row>
    <row r="228" spans="1:27" ht="15">
      <c r="A228" s="105" t="s">
        <v>554</v>
      </c>
      <c r="B228" s="105"/>
      <c r="C228" s="105"/>
      <c r="D228" s="109"/>
      <c r="E228" s="109"/>
      <c r="F228" s="96" t="str">
        <f t="shared" si="6"/>
        <v xml:space="preserve"> </v>
      </c>
      <c r="G228" s="89"/>
      <c r="H228" s="89"/>
      <c r="I228" s="90"/>
      <c r="V228" s="65" t="s">
        <v>209</v>
      </c>
      <c r="Z228" s="110" t="s">
        <v>209</v>
      </c>
      <c r="AA228" s="50"/>
    </row>
    <row r="229" spans="1:27" ht="15">
      <c r="A229" s="105" t="s">
        <v>555</v>
      </c>
      <c r="B229" s="105"/>
      <c r="C229" s="105"/>
      <c r="D229" s="109"/>
      <c r="E229" s="109"/>
      <c r="F229" s="96" t="str">
        <f t="shared" si="6"/>
        <v xml:space="preserve"> </v>
      </c>
      <c r="G229" s="89"/>
      <c r="H229" s="89"/>
      <c r="I229" s="90"/>
      <c r="V229" s="65" t="s">
        <v>210</v>
      </c>
      <c r="Z229" s="110" t="s">
        <v>210</v>
      </c>
      <c r="AA229" s="50"/>
    </row>
    <row r="230" spans="1:27" ht="15">
      <c r="A230" s="105" t="s">
        <v>556</v>
      </c>
      <c r="B230" s="105"/>
      <c r="C230" s="105"/>
      <c r="D230" s="109"/>
      <c r="E230" s="109"/>
      <c r="F230" s="96" t="str">
        <f t="shared" si="6"/>
        <v xml:space="preserve"> </v>
      </c>
      <c r="G230" s="89"/>
      <c r="H230" s="89"/>
      <c r="I230" s="90"/>
      <c r="V230" s="65" t="s">
        <v>211</v>
      </c>
      <c r="Z230" s="110" t="s">
        <v>211</v>
      </c>
      <c r="AA230" s="50"/>
    </row>
    <row r="231" spans="1:27" ht="15">
      <c r="A231" s="105" t="s">
        <v>557</v>
      </c>
      <c r="B231" s="105"/>
      <c r="C231" s="105"/>
      <c r="D231" s="109"/>
      <c r="E231" s="109"/>
      <c r="F231" s="96" t="str">
        <f t="shared" si="6"/>
        <v xml:space="preserve"> </v>
      </c>
      <c r="G231" s="89"/>
      <c r="H231" s="89"/>
      <c r="I231" s="90"/>
      <c r="V231" s="65" t="s">
        <v>212</v>
      </c>
      <c r="Z231" s="110" t="s">
        <v>212</v>
      </c>
      <c r="AA231" s="50"/>
    </row>
    <row r="232" spans="1:27" ht="15">
      <c r="A232" s="105" t="s">
        <v>558</v>
      </c>
      <c r="B232" s="105"/>
      <c r="C232" s="105"/>
      <c r="D232" s="109"/>
      <c r="E232" s="109"/>
      <c r="F232" s="96" t="str">
        <f t="shared" si="6"/>
        <v xml:space="preserve"> </v>
      </c>
      <c r="G232" s="89"/>
      <c r="H232" s="89"/>
      <c r="I232" s="90"/>
      <c r="V232" s="65" t="s">
        <v>213</v>
      </c>
      <c r="Z232" s="110" t="s">
        <v>213</v>
      </c>
      <c r="AA232" s="50"/>
    </row>
    <row r="233" spans="1:27" ht="15">
      <c r="A233" s="105" t="s">
        <v>559</v>
      </c>
      <c r="B233" s="105"/>
      <c r="C233" s="105"/>
      <c r="D233" s="109"/>
      <c r="E233" s="109"/>
      <c r="F233" s="96" t="str">
        <f t="shared" si="6"/>
        <v xml:space="preserve"> </v>
      </c>
      <c r="G233" s="89"/>
      <c r="H233" s="89"/>
      <c r="I233" s="90"/>
      <c r="V233" s="65" t="s">
        <v>214</v>
      </c>
      <c r="Z233" s="110" t="s">
        <v>214</v>
      </c>
      <c r="AA233" s="50"/>
    </row>
    <row r="234" spans="1:27" ht="15">
      <c r="A234" s="105" t="s">
        <v>560</v>
      </c>
      <c r="B234" s="105"/>
      <c r="C234" s="105"/>
      <c r="D234" s="109"/>
      <c r="E234" s="109"/>
      <c r="F234" s="96" t="str">
        <f t="shared" si="6"/>
        <v xml:space="preserve"> </v>
      </c>
      <c r="G234" s="89"/>
      <c r="H234" s="89"/>
      <c r="I234" s="90"/>
      <c r="V234" s="65" t="s">
        <v>215</v>
      </c>
      <c r="Z234" s="110" t="s">
        <v>215</v>
      </c>
      <c r="AA234" s="50"/>
    </row>
    <row r="235" spans="1:27" ht="15">
      <c r="A235" s="105" t="s">
        <v>561</v>
      </c>
      <c r="B235" s="105"/>
      <c r="C235" s="105"/>
      <c r="D235" s="109"/>
      <c r="E235" s="109"/>
      <c r="F235" s="96" t="str">
        <f t="shared" si="6"/>
        <v xml:space="preserve"> </v>
      </c>
      <c r="G235" s="89"/>
      <c r="H235" s="89"/>
      <c r="I235" s="90"/>
      <c r="V235" s="65" t="s">
        <v>216</v>
      </c>
      <c r="Z235" s="110" t="s">
        <v>216</v>
      </c>
      <c r="AA235" s="50"/>
    </row>
    <row r="236" spans="1:27" ht="15">
      <c r="A236" s="105" t="s">
        <v>562</v>
      </c>
      <c r="B236" s="105"/>
      <c r="C236" s="105"/>
      <c r="D236" s="109"/>
      <c r="E236" s="109"/>
      <c r="F236" s="96" t="str">
        <f t="shared" si="6"/>
        <v xml:space="preserve"> </v>
      </c>
      <c r="G236" s="89"/>
      <c r="H236" s="89"/>
      <c r="I236" s="90"/>
      <c r="V236" s="65" t="s">
        <v>217</v>
      </c>
      <c r="Z236" s="110" t="s">
        <v>217</v>
      </c>
      <c r="AA236" s="50"/>
    </row>
    <row r="237" spans="1:27" ht="15">
      <c r="A237" s="105" t="s">
        <v>563</v>
      </c>
      <c r="B237" s="105"/>
      <c r="C237" s="105"/>
      <c r="D237" s="109"/>
      <c r="E237" s="109"/>
      <c r="F237" s="96" t="str">
        <f t="shared" si="6"/>
        <v xml:space="preserve"> </v>
      </c>
      <c r="G237" s="89"/>
      <c r="H237" s="89"/>
      <c r="I237" s="90"/>
      <c r="V237" s="65" t="s">
        <v>218</v>
      </c>
      <c r="Z237" s="110" t="s">
        <v>218</v>
      </c>
      <c r="AA237" s="50"/>
    </row>
    <row r="238" spans="1:27" ht="15">
      <c r="A238" s="105" t="s">
        <v>564</v>
      </c>
      <c r="B238" s="105"/>
      <c r="C238" s="105"/>
      <c r="D238" s="109"/>
      <c r="E238" s="109"/>
      <c r="F238" s="96" t="str">
        <f t="shared" si="6"/>
        <v xml:space="preserve"> </v>
      </c>
      <c r="G238" s="89"/>
      <c r="H238" s="89"/>
      <c r="I238" s="90"/>
      <c r="V238" s="65" t="s">
        <v>219</v>
      </c>
      <c r="Z238" s="110" t="s">
        <v>219</v>
      </c>
      <c r="AA238" s="50"/>
    </row>
    <row r="239" spans="1:27" ht="15">
      <c r="A239" s="105" t="s">
        <v>565</v>
      </c>
      <c r="B239" s="105"/>
      <c r="C239" s="105"/>
      <c r="D239" s="109"/>
      <c r="E239" s="109"/>
      <c r="F239" s="96" t="str">
        <f t="shared" si="6"/>
        <v xml:space="preserve"> </v>
      </c>
      <c r="G239" s="89"/>
      <c r="H239" s="89"/>
      <c r="I239" s="90"/>
      <c r="V239" s="65" t="s">
        <v>220</v>
      </c>
      <c r="Z239" s="110" t="s">
        <v>220</v>
      </c>
      <c r="AA239" s="50"/>
    </row>
    <row r="240" spans="1:27" ht="15">
      <c r="A240" s="105" t="s">
        <v>566</v>
      </c>
      <c r="B240" s="105"/>
      <c r="C240" s="105"/>
      <c r="D240" s="109"/>
      <c r="E240" s="109"/>
      <c r="F240" s="96" t="str">
        <f t="shared" si="6"/>
        <v xml:space="preserve"> </v>
      </c>
      <c r="G240" s="89"/>
      <c r="H240" s="89"/>
      <c r="I240" s="90"/>
      <c r="V240" s="65" t="s">
        <v>221</v>
      </c>
      <c r="Z240" s="110" t="s">
        <v>221</v>
      </c>
      <c r="AA240" s="50"/>
    </row>
    <row r="241" spans="1:27" ht="15">
      <c r="A241" s="97" t="s">
        <v>334</v>
      </c>
      <c r="B241" s="94">
        <f>SUM(B191:B240)</f>
        <v>0</v>
      </c>
      <c r="C241" s="46"/>
      <c r="D241" s="46"/>
      <c r="E241" s="46"/>
      <c r="Z241" s="110" t="s">
        <v>222</v>
      </c>
      <c r="AA241" s="50"/>
    </row>
    <row r="242" spans="1:27" ht="15">
      <c r="A242" s="46"/>
      <c r="B242" s="46"/>
      <c r="C242" s="46"/>
      <c r="D242" s="46"/>
      <c r="E242" s="46"/>
      <c r="F242" s="46"/>
      <c r="G242" s="46"/>
      <c r="H242" s="46"/>
      <c r="I242" s="46"/>
      <c r="J242" s="46"/>
      <c r="Z242" s="110" t="s">
        <v>223</v>
      </c>
      <c r="AA242" s="50"/>
    </row>
    <row r="243" spans="1:27" ht="15">
      <c r="F243" s="46"/>
      <c r="G243" s="46"/>
      <c r="H243" s="46"/>
      <c r="I243" s="46"/>
      <c r="J243" s="46"/>
      <c r="K243" s="46"/>
      <c r="Z243" s="110" t="s">
        <v>224</v>
      </c>
      <c r="AA243" s="50"/>
    </row>
    <row r="244" spans="1:27" ht="15">
      <c r="F244" s="46"/>
      <c r="G244" s="46"/>
      <c r="H244" s="46"/>
      <c r="I244" s="46"/>
      <c r="J244" s="46"/>
      <c r="K244" s="46"/>
      <c r="Z244" s="110" t="s">
        <v>225</v>
      </c>
      <c r="AA244" s="50"/>
    </row>
    <row r="245" spans="1:27" ht="15">
      <c r="C245" s="46"/>
      <c r="D245" s="46"/>
      <c r="E245" s="46"/>
      <c r="F245" s="46"/>
      <c r="G245" s="46"/>
      <c r="H245" s="46"/>
      <c r="I245" s="46"/>
      <c r="J245" s="46"/>
      <c r="Z245" s="110" t="s">
        <v>226</v>
      </c>
      <c r="AA245" s="50"/>
    </row>
    <row r="246" spans="1:27" ht="15">
      <c r="Z246" s="110" t="s">
        <v>227</v>
      </c>
      <c r="AA246" s="50"/>
    </row>
    <row r="247" spans="1:27" ht="15">
      <c r="Z247" s="110" t="s">
        <v>228</v>
      </c>
      <c r="AA247" s="50"/>
    </row>
    <row r="248" spans="1:27" ht="15">
      <c r="Z248" s="110" t="s">
        <v>229</v>
      </c>
      <c r="AA248" s="50"/>
    </row>
    <row r="249" spans="1:27" ht="15">
      <c r="Z249" s="110" t="s">
        <v>230</v>
      </c>
      <c r="AA249" s="50"/>
    </row>
    <row r="250" spans="1:27" ht="15">
      <c r="Z250" s="110" t="s">
        <v>231</v>
      </c>
      <c r="AA250" s="50"/>
    </row>
    <row r="251" spans="1:27" ht="15">
      <c r="Z251" s="110" t="s">
        <v>232</v>
      </c>
      <c r="AA251" s="50"/>
    </row>
    <row r="252" spans="1:27" ht="15">
      <c r="Z252" s="110" t="s">
        <v>233</v>
      </c>
      <c r="AA252" s="50"/>
    </row>
    <row r="253" spans="1:27" ht="15">
      <c r="Z253" s="110" t="s">
        <v>234</v>
      </c>
      <c r="AA253" s="50"/>
    </row>
    <row r="254" spans="1:27" ht="15">
      <c r="Z254" s="110" t="s">
        <v>235</v>
      </c>
      <c r="AA254" s="50"/>
    </row>
    <row r="255" spans="1:27" ht="15">
      <c r="Z255" s="110" t="s">
        <v>236</v>
      </c>
      <c r="AA255" s="50"/>
    </row>
    <row r="256" spans="1:27" ht="15">
      <c r="Z256" s="110" t="s">
        <v>237</v>
      </c>
      <c r="AA256" s="50"/>
    </row>
    <row r="257" spans="26:27" ht="15">
      <c r="Z257" s="110" t="s">
        <v>238</v>
      </c>
      <c r="AA257" s="50"/>
    </row>
    <row r="258" spans="26:27" ht="15">
      <c r="Z258" s="110" t="s">
        <v>239</v>
      </c>
      <c r="AA258" s="50"/>
    </row>
    <row r="259" spans="26:27" ht="15">
      <c r="Z259" s="110" t="s">
        <v>240</v>
      </c>
      <c r="AA259" s="50"/>
    </row>
    <row r="260" spans="26:27" ht="15">
      <c r="Z260" s="110" t="s">
        <v>241</v>
      </c>
      <c r="AA260" s="50"/>
    </row>
    <row r="261" spans="26:27" ht="15">
      <c r="Z261" s="110" t="s">
        <v>242</v>
      </c>
      <c r="AA261" s="50"/>
    </row>
    <row r="262" spans="26:27" ht="15">
      <c r="Z262" s="110" t="s">
        <v>243</v>
      </c>
      <c r="AA262" s="50"/>
    </row>
    <row r="263" spans="26:27" ht="15">
      <c r="Z263" s="110" t="s">
        <v>244</v>
      </c>
      <c r="AA263" s="50"/>
    </row>
    <row r="264" spans="26:27" ht="15">
      <c r="Z264" s="110" t="s">
        <v>245</v>
      </c>
      <c r="AA264" s="50"/>
    </row>
    <row r="265" spans="26:27" ht="15">
      <c r="Z265" s="110" t="s">
        <v>246</v>
      </c>
      <c r="AA265" s="50"/>
    </row>
    <row r="266" spans="26:27" ht="15">
      <c r="Z266" s="110" t="s">
        <v>247</v>
      </c>
      <c r="AA266" s="50"/>
    </row>
    <row r="267" spans="26:27" ht="15">
      <c r="Z267" s="110" t="s">
        <v>248</v>
      </c>
      <c r="AA267" s="50"/>
    </row>
    <row r="268" spans="26:27" ht="15">
      <c r="Z268" s="110" t="s">
        <v>249</v>
      </c>
      <c r="AA268" s="50"/>
    </row>
    <row r="269" spans="26:27" ht="15">
      <c r="Z269" s="110" t="s">
        <v>250</v>
      </c>
      <c r="AA269" s="50"/>
    </row>
    <row r="270" spans="26:27" ht="15">
      <c r="Z270" s="110" t="s">
        <v>251</v>
      </c>
      <c r="AA270" s="50"/>
    </row>
  </sheetData>
  <sheetProtection algorithmName="SHA-512" hashValue="fap7l+krWWcg46eczGXk4ZpxnQXD0XlyM0ZkrlR3fNPaROgROLVD/tQQfH50t3X6FHhwLCnir5631oRuy+Z1vw==" saltValue="PGt+asIxenxTGBTaUqcaNg==" spinCount="100000" sheet="1" objects="1" scenarios="1"/>
  <mergeCells count="26">
    <mergeCell ref="M67:O67"/>
    <mergeCell ref="M68:O68"/>
    <mergeCell ref="M61:O61"/>
    <mergeCell ref="M62:O62"/>
    <mergeCell ref="M63:O63"/>
    <mergeCell ref="M64:O64"/>
    <mergeCell ref="M65:O65"/>
    <mergeCell ref="M66:O66"/>
    <mergeCell ref="M60:O60"/>
    <mergeCell ref="B16:J16"/>
    <mergeCell ref="G18:H18"/>
    <mergeCell ref="D20:E20"/>
    <mergeCell ref="F20:G20"/>
    <mergeCell ref="M39:O39"/>
    <mergeCell ref="M40:O40"/>
    <mergeCell ref="M41:O41"/>
    <mergeCell ref="M42:O42"/>
    <mergeCell ref="M50:O50"/>
    <mergeCell ref="M51:O51"/>
    <mergeCell ref="M59:O59"/>
    <mergeCell ref="B11:J11"/>
    <mergeCell ref="B12:J12"/>
    <mergeCell ref="B15:J15"/>
    <mergeCell ref="A4:J6"/>
    <mergeCell ref="A7:L7"/>
    <mergeCell ref="B10:J10"/>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F37 A38:O40 A41:F41 A42:O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G40 G42:G188">
    <cfRule type="expression" dxfId="1" priority="3">
      <formula>OR($H$38="No",$H$38="")</formula>
    </cfRule>
  </conditionalFormatting>
  <conditionalFormatting sqref="H41:O41">
    <cfRule type="expression" dxfId="0" priority="2">
      <formula>OR(#REF!="No", #REF!="")</formula>
    </cfRule>
  </conditionalFormatting>
  <dataValidations count="23">
    <dataValidation allowBlank="1" showInputMessage="1" showErrorMessage="1" prompt="Average grade of all the courses._x000a_This is different from the GPA calculation" sqref="C39" xr:uid="{22D140CD-92B2-448C-B1BF-BC581D8D06E4}"/>
    <dataValidation allowBlank="1" showInputMessage="1" showErrorMessage="1" prompt="This cell should show your total amount of credits done during your BSc._x000a__x000a__x000a_" sqref="B38" xr:uid="{718047B1-186A-456E-B351-10A66F111B7D}"/>
    <dataValidation allowBlank="1" showInputMessage="1" showErrorMessage="1" prompt="This column should be filled with the local grades, as stated in your official Transcript of Records." sqref="C37" xr:uid="{C07B6C8C-C82C-423E-B2C2-FE5CB0483085}"/>
    <dataValidation allowBlank="1" showInputMessage="1" showErrorMessage="1" prompt="This column should be filled with the local credits as stated in your official Transcript of Records." sqref="B37" xr:uid="{C460F3FD-CD9C-47BE-AEF8-FCCE510F43BB}"/>
    <dataValidation allowBlank="1" sqref="C191:C240 M40:O68" xr:uid="{90BCF42D-772C-4D43-8480-403B911D8133}"/>
    <dataValidation type="custom" allowBlank="1" showInputMessage="1" showErrorMessage="1" errorTitle="Error" error="Hej. Make sure to type only numbers and the correct decimal symbol :)" promptTitle="Min. grade" prompt="Lowest possible grade at your home university." sqref="B23" xr:uid="{0C8FB091-4EE4-4775-9BBA-1D2FE9E58B9E}">
      <formula1>IF(B21="Numbers", AND(ISNUMBER(B23),B23&gt;=-10,B23&lt;=100), ISTEXT(B23))</formula1>
    </dataValidation>
    <dataValidation type="list" operator="lessThan" allowBlank="1" showInputMessage="1" showErrorMessage="1" promptTitle="Degree" prompt="The full English title of your qualifying degree." sqref="B16:J16" xr:uid="{7197A42D-7E86-4C24-AA19-C6FF646D8AA6}">
      <formula1>$Z$9:$Z$13</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E240" xr:uid="{A02F0244-9B54-4B13-ADBD-C0AD56037B94}">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G39" xr:uid="{EFDBBB4F-6648-4D39-BAE6-160750ED3532}"/>
    <dataValidation type="list" allowBlank="1" showInputMessage="1" showErrorMessage="1" sqref="B21" xr:uid="{C9C3033F-82CD-4074-92EE-92DDDE54E0F4}">
      <formula1>$L$12:$L$14</formula1>
    </dataValidation>
    <dataValidation type="list" allowBlank="1" showInputMessage="1" showErrorMessage="1" sqref="H19 H38" xr:uid="{DA6E413F-D387-4BED-A6E1-22E3039D6428}">
      <formula1>$L$10:$L$11</formula1>
    </dataValidation>
    <dataValidation type="whole" allowBlank="1" showErrorMessage="1" errorTitle="Student number error." error="Please insert your current 6-digit student number. (e.g. 210000)" sqref="F20" xr:uid="{BD09D761-A6AF-4D7C-9895-AAC1B6DBF2BD}">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BB7975FD-29B8-44FE-92E0-271E752B1A20}">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8D2D15CE-784A-4046-9FC6-6EC30492F6B0}">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F190:I190" xr:uid="{F3D36409-6EEB-4558-B55A-BB26155704FD}">
      <formula1>30</formula1>
      <formula2>100</formula2>
    </dataValidation>
    <dataValidation allowBlank="1" showInputMessage="1" showErrorMessage="1" prompt="Estimated percentage of credits that are not relevant to the course." sqref="F38" xr:uid="{75A847B4-B2E3-4D82-BDEB-C3446AD954FB}"/>
    <dataValidation type="textLength" operator="lessThan" allowBlank="1" showInputMessage="1" showErrorMessage="1" promptTitle="University" prompt="The English name of your home university." sqref="B12:J12" xr:uid="{0D1AC53B-F16A-43B8-8E9F-0C9BB9C6173F}">
      <formula1>101</formula1>
    </dataValidation>
    <dataValidation type="textLength" operator="lessThan" allowBlank="1" showInputMessage="1" showErrorMessage="1" promptTitle="Name" prompt="Use your full name." sqref="B10:J10" xr:uid="{144D1D0D-7D63-4DF2-BDCB-5B7C1FE4BC10}">
      <formula1>101</formula1>
    </dataValidation>
    <dataValidation type="textLength" operator="lessThan" allowBlank="1" showInputMessage="1" showErrorMessage="1" promptTitle="Degree" prompt="The full English title of your qualifying degree." sqref="B15:J15" xr:uid="{56142777-1554-4622-A795-37C5E75DEAA7}">
      <formula1>101</formula1>
    </dataValidation>
    <dataValidation type="decimal" operator="lessThan" allowBlank="1" showInputMessage="1" showErrorMessage="1" promptTitle="Min. credits" prompt="Credits as used by your home university." sqref="B18" xr:uid="{4007440C-1BAF-4071-9D3E-B277FB76026E}">
      <formula1>1000</formula1>
    </dataValidation>
    <dataValidation type="decimal" operator="lessThan" allowBlank="1" showInputMessage="1" showErrorMessage="1" promptTitle="Nominal Length" prompt="Nominal length in years of qualifying education, assuming full-time study." sqref="B17" xr:uid="{E4C39789-7F0E-4F11-9869-252E62FE8295}">
      <formula1>10</formula1>
    </dataValidation>
    <dataValidation type="list" allowBlank="1" showInputMessage="1" promptTitle="Select from drop down menu" prompt="Use the searchable drop-down menu, to choose the country where you have obtained your qualifying degree. Search for country's Initials_x000a_" sqref="B11:J11" xr:uid="{5AACC3B8-5371-45A2-B5D4-CCC96394E957}">
      <formula1>$Z$22:$Z$270</formula1>
    </dataValidation>
    <dataValidation type="custom" allowBlank="1" showInputMessage="1" showErrorMessage="1" errorTitle="Error" error="Hej. Make sure to type only numbers and the correct decimal symbol :)" promptTitle="Min. grade" prompt="Lowest possible grade at your home university." sqref="B24" xr:uid="{7249A360-C02C-4085-AA1E-8C70A9B89D6A}">
      <formula1>IF(B21="Numbers", AND(ISNUMBER(B24),B24&gt;=-10,B24&lt;=100), ISTEXT(B24))</formula1>
    </dataValidation>
  </dataValidations>
  <pageMargins left="0.7" right="0.7" top="0.75" bottom="0.75" header="0.3" footer="0.3"/>
  <pageSetup scale="64" fitToHeight="0"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73"/>
  <sheetViews>
    <sheetView showGridLines="0" topLeftCell="A46" zoomScaleNormal="100" workbookViewId="0">
      <selection activeCell="A17" sqref="A17:J29"/>
    </sheetView>
  </sheetViews>
  <sheetFormatPr defaultColWidth="9.140625" defaultRowHeight="15"/>
  <cols>
    <col min="1" max="1" width="28.85546875" style="8" customWidth="1"/>
    <col min="2" max="2" width="43.42578125" style="8" customWidth="1"/>
    <col min="3" max="16384" width="9.140625" style="8"/>
  </cols>
  <sheetData>
    <row r="1" spans="1:10" ht="33.75">
      <c r="A1" s="140" t="s">
        <v>301</v>
      </c>
      <c r="B1" s="141"/>
      <c r="C1" s="141"/>
      <c r="D1" s="141"/>
      <c r="E1" s="141"/>
      <c r="F1" s="141"/>
      <c r="G1" s="141"/>
      <c r="H1" s="141"/>
      <c r="I1" s="141"/>
      <c r="J1" s="142"/>
    </row>
    <row r="2" spans="1:10" ht="23.25">
      <c r="A2" s="143" t="s">
        <v>568</v>
      </c>
      <c r="B2" s="144"/>
      <c r="C2" s="144"/>
      <c r="D2" s="144"/>
      <c r="E2" s="144"/>
      <c r="F2" s="144"/>
      <c r="G2" s="144"/>
      <c r="H2" s="144"/>
      <c r="I2" s="144"/>
      <c r="J2" s="145"/>
    </row>
    <row r="3" spans="1:10" s="1" customFormat="1">
      <c r="A3" s="135" t="s">
        <v>315</v>
      </c>
      <c r="B3" s="136"/>
      <c r="C3" s="136"/>
      <c r="D3" s="136"/>
      <c r="E3" s="136"/>
      <c r="F3" s="136"/>
      <c r="G3" s="136"/>
      <c r="H3" s="136"/>
      <c r="I3" s="136"/>
      <c r="J3" s="137"/>
    </row>
    <row r="4" spans="1:10">
      <c r="A4" s="135"/>
      <c r="B4" s="136"/>
      <c r="C4" s="136"/>
      <c r="D4" s="136"/>
      <c r="E4" s="136"/>
      <c r="F4" s="136"/>
      <c r="G4" s="136"/>
      <c r="H4" s="136"/>
      <c r="I4" s="136"/>
      <c r="J4" s="137"/>
    </row>
    <row r="5" spans="1:10">
      <c r="A5" s="135"/>
      <c r="B5" s="136"/>
      <c r="C5" s="136"/>
      <c r="D5" s="136"/>
      <c r="E5" s="136"/>
      <c r="F5" s="136"/>
      <c r="G5" s="136"/>
      <c r="H5" s="136"/>
      <c r="I5" s="136"/>
      <c r="J5" s="137"/>
    </row>
    <row r="6" spans="1:10">
      <c r="A6" s="135"/>
      <c r="B6" s="136"/>
      <c r="C6" s="136"/>
      <c r="D6" s="136"/>
      <c r="E6" s="136"/>
      <c r="F6" s="136"/>
      <c r="G6" s="136"/>
      <c r="H6" s="136"/>
      <c r="I6" s="136"/>
      <c r="J6" s="137"/>
    </row>
    <row r="7" spans="1:10" ht="15.75" thickBot="1">
      <c r="A7" s="7"/>
      <c r="J7" s="9"/>
    </row>
    <row r="8" spans="1:10">
      <c r="A8" s="25" t="s">
        <v>252</v>
      </c>
      <c r="B8" s="146">
        <f>GPA!B10</f>
        <v>0</v>
      </c>
      <c r="C8" s="147"/>
      <c r="D8" s="147"/>
      <c r="E8" s="147"/>
      <c r="F8" s="147"/>
      <c r="G8" s="147"/>
      <c r="H8" s="147"/>
      <c r="I8" s="147"/>
      <c r="J8" s="148"/>
    </row>
    <row r="9" spans="1:10">
      <c r="A9" s="26" t="s">
        <v>1</v>
      </c>
      <c r="B9" s="149">
        <f>GPA!B11</f>
        <v>0</v>
      </c>
      <c r="C9" s="150"/>
      <c r="D9" s="150"/>
      <c r="E9" s="150"/>
      <c r="F9" s="150"/>
      <c r="G9" s="150"/>
      <c r="H9" s="150"/>
      <c r="I9" s="150"/>
      <c r="J9" s="151"/>
    </row>
    <row r="10" spans="1:10">
      <c r="A10" s="26" t="s">
        <v>0</v>
      </c>
      <c r="B10" s="149">
        <f>GPA!B12</f>
        <v>0</v>
      </c>
      <c r="C10" s="150"/>
      <c r="D10" s="150"/>
      <c r="E10" s="150"/>
      <c r="F10" s="150"/>
      <c r="G10" s="150"/>
      <c r="H10" s="150"/>
      <c r="I10" s="150"/>
      <c r="J10" s="151"/>
    </row>
    <row r="11" spans="1:10" ht="15.75" thickBot="1">
      <c r="A11" s="3" t="s">
        <v>2</v>
      </c>
      <c r="B11" s="152">
        <f>GPA!B15</f>
        <v>0</v>
      </c>
      <c r="C11" s="153"/>
      <c r="D11" s="153"/>
      <c r="E11" s="153"/>
      <c r="F11" s="153"/>
      <c r="G11" s="153"/>
      <c r="H11" s="153"/>
      <c r="I11" s="153"/>
      <c r="J11" s="154"/>
    </row>
    <row r="12" spans="1:10">
      <c r="A12" s="2"/>
      <c r="J12" s="9"/>
    </row>
    <row r="13" spans="1:10" ht="15.75" thickBot="1">
      <c r="A13" s="2"/>
      <c r="H13" s="134"/>
      <c r="I13" s="134"/>
      <c r="J13" s="9"/>
    </row>
    <row r="14" spans="1:10" ht="23.25">
      <c r="A14" s="4" t="s">
        <v>253</v>
      </c>
      <c r="B14" s="5"/>
      <c r="C14" s="16"/>
      <c r="D14" s="16"/>
      <c r="E14" s="155" t="str">
        <f>IF(ISBLANK(A17)=TRUE,"THIS AREA IS MANDATORY; you must fill it out.","")</f>
        <v>THIS AREA IS MANDATORY; you must fill it out.</v>
      </c>
      <c r="F14" s="155"/>
      <c r="G14" s="155"/>
      <c r="H14" s="155"/>
      <c r="I14" s="155"/>
      <c r="J14" s="156"/>
    </row>
    <row r="15" spans="1:10">
      <c r="A15" s="7"/>
      <c r="J15" s="9"/>
    </row>
    <row r="16" spans="1:10">
      <c r="A16" s="163" t="s">
        <v>298</v>
      </c>
      <c r="B16" s="164"/>
      <c r="C16" s="164"/>
      <c r="D16" s="164"/>
      <c r="E16" s="164"/>
      <c r="F16" s="164"/>
      <c r="G16" s="164"/>
      <c r="H16" s="164"/>
      <c r="I16" s="164"/>
      <c r="J16" s="165"/>
    </row>
    <row r="17" spans="1:10">
      <c r="A17" s="166"/>
      <c r="B17" s="167"/>
      <c r="C17" s="167"/>
      <c r="D17" s="167"/>
      <c r="E17" s="167"/>
      <c r="F17" s="167"/>
      <c r="G17" s="167"/>
      <c r="H17" s="167"/>
      <c r="I17" s="167"/>
      <c r="J17" s="168"/>
    </row>
    <row r="18" spans="1:10">
      <c r="A18" s="166"/>
      <c r="B18" s="167"/>
      <c r="C18" s="167"/>
      <c r="D18" s="167"/>
      <c r="E18" s="167"/>
      <c r="F18" s="167"/>
      <c r="G18" s="167"/>
      <c r="H18" s="167"/>
      <c r="I18" s="167"/>
      <c r="J18" s="168"/>
    </row>
    <row r="19" spans="1:10">
      <c r="A19" s="166"/>
      <c r="B19" s="167"/>
      <c r="C19" s="167"/>
      <c r="D19" s="167"/>
      <c r="E19" s="167"/>
      <c r="F19" s="167"/>
      <c r="G19" s="167"/>
      <c r="H19" s="167"/>
      <c r="I19" s="167"/>
      <c r="J19" s="168"/>
    </row>
    <row r="20" spans="1:10">
      <c r="A20" s="166"/>
      <c r="B20" s="167"/>
      <c r="C20" s="167"/>
      <c r="D20" s="167"/>
      <c r="E20" s="167"/>
      <c r="F20" s="167"/>
      <c r="G20" s="167"/>
      <c r="H20" s="167"/>
      <c r="I20" s="167"/>
      <c r="J20" s="168"/>
    </row>
    <row r="21" spans="1:10">
      <c r="A21" s="166"/>
      <c r="B21" s="167"/>
      <c r="C21" s="167"/>
      <c r="D21" s="167"/>
      <c r="E21" s="167"/>
      <c r="F21" s="167"/>
      <c r="G21" s="167"/>
      <c r="H21" s="167"/>
      <c r="I21" s="167"/>
      <c r="J21" s="168"/>
    </row>
    <row r="22" spans="1:10">
      <c r="A22" s="166"/>
      <c r="B22" s="167"/>
      <c r="C22" s="167"/>
      <c r="D22" s="167"/>
      <c r="E22" s="167"/>
      <c r="F22" s="167"/>
      <c r="G22" s="167"/>
      <c r="H22" s="167"/>
      <c r="I22" s="167"/>
      <c r="J22" s="168"/>
    </row>
    <row r="23" spans="1:10">
      <c r="A23" s="166"/>
      <c r="B23" s="167"/>
      <c r="C23" s="167"/>
      <c r="D23" s="167"/>
      <c r="E23" s="167"/>
      <c r="F23" s="167"/>
      <c r="G23" s="167"/>
      <c r="H23" s="167"/>
      <c r="I23" s="167"/>
      <c r="J23" s="168"/>
    </row>
    <row r="24" spans="1:10">
      <c r="A24" s="166"/>
      <c r="B24" s="167"/>
      <c r="C24" s="167"/>
      <c r="D24" s="167"/>
      <c r="E24" s="167"/>
      <c r="F24" s="167"/>
      <c r="G24" s="167"/>
      <c r="H24" s="167"/>
      <c r="I24" s="167"/>
      <c r="J24" s="168"/>
    </row>
    <row r="25" spans="1:10">
      <c r="A25" s="166"/>
      <c r="B25" s="167"/>
      <c r="C25" s="167"/>
      <c r="D25" s="167"/>
      <c r="E25" s="167"/>
      <c r="F25" s="167"/>
      <c r="G25" s="167"/>
      <c r="H25" s="167"/>
      <c r="I25" s="167"/>
      <c r="J25" s="168"/>
    </row>
    <row r="26" spans="1:10">
      <c r="A26" s="166"/>
      <c r="B26" s="167"/>
      <c r="C26" s="167"/>
      <c r="D26" s="167"/>
      <c r="E26" s="167"/>
      <c r="F26" s="167"/>
      <c r="G26" s="167"/>
      <c r="H26" s="167"/>
      <c r="I26" s="167"/>
      <c r="J26" s="168"/>
    </row>
    <row r="27" spans="1:10">
      <c r="A27" s="166"/>
      <c r="B27" s="167"/>
      <c r="C27" s="167"/>
      <c r="D27" s="167"/>
      <c r="E27" s="167"/>
      <c r="F27" s="167"/>
      <c r="G27" s="167"/>
      <c r="H27" s="167"/>
      <c r="I27" s="167"/>
      <c r="J27" s="168"/>
    </row>
    <row r="28" spans="1:10">
      <c r="A28" s="166"/>
      <c r="B28" s="167"/>
      <c r="C28" s="167"/>
      <c r="D28" s="167"/>
      <c r="E28" s="167"/>
      <c r="F28" s="167"/>
      <c r="G28" s="167"/>
      <c r="H28" s="167"/>
      <c r="I28" s="167"/>
      <c r="J28" s="168"/>
    </row>
    <row r="29" spans="1:10">
      <c r="A29" s="166"/>
      <c r="B29" s="167"/>
      <c r="C29" s="167"/>
      <c r="D29" s="167"/>
      <c r="E29" s="167"/>
      <c r="F29" s="167"/>
      <c r="G29" s="167"/>
      <c r="H29" s="167"/>
      <c r="I29" s="167"/>
      <c r="J29" s="168"/>
    </row>
    <row r="30" spans="1:10">
      <c r="A30" s="7"/>
      <c r="J30" s="9"/>
    </row>
    <row r="31" spans="1:10">
      <c r="A31" s="169" t="s">
        <v>313</v>
      </c>
      <c r="B31" s="170"/>
      <c r="C31" s="170"/>
      <c r="D31" s="170"/>
      <c r="E31" s="170"/>
      <c r="F31" s="170"/>
      <c r="G31" s="170"/>
      <c r="H31" s="170"/>
      <c r="I31" s="170"/>
      <c r="J31" s="171"/>
    </row>
    <row r="32" spans="1:10" ht="18.600000000000001" customHeight="1">
      <c r="A32" s="132" t="s">
        <v>304</v>
      </c>
      <c r="B32" s="130" t="s">
        <v>305</v>
      </c>
      <c r="C32" s="161"/>
      <c r="D32" s="161"/>
      <c r="E32" s="157" t="str">
        <f>IF(OR(ISBLANK(A34)=TRUE,ISBLANK(B34)=TRUE,ISBLANK(A35)=TRUE,ISBLANK(B35)=TRUE),"THIS AREA IS MANDATORY; you must fill it out.","")</f>
        <v>THIS AREA IS MANDATORY; you must fill it out.</v>
      </c>
      <c r="F32" s="157"/>
      <c r="G32" s="157"/>
      <c r="H32" s="157"/>
      <c r="I32" s="157"/>
      <c r="J32" s="158"/>
    </row>
    <row r="33" spans="1:10">
      <c r="A33" s="133"/>
      <c r="B33" s="131"/>
      <c r="C33" s="162"/>
      <c r="D33" s="162"/>
      <c r="E33" s="159"/>
      <c r="F33" s="159"/>
      <c r="G33" s="159"/>
      <c r="H33" s="159"/>
      <c r="I33" s="159"/>
      <c r="J33" s="160"/>
    </row>
    <row r="34" spans="1:10">
      <c r="A34" s="13"/>
      <c r="B34" s="138"/>
      <c r="C34" s="138"/>
      <c r="D34" s="138"/>
      <c r="E34" s="138"/>
      <c r="F34" s="138"/>
      <c r="G34" s="138"/>
      <c r="H34" s="138"/>
      <c r="I34" s="138"/>
      <c r="J34" s="139"/>
    </row>
    <row r="35" spans="1:10">
      <c r="A35" s="13"/>
      <c r="B35" s="138"/>
      <c r="C35" s="138"/>
      <c r="D35" s="138"/>
      <c r="E35" s="138"/>
      <c r="F35" s="138"/>
      <c r="G35" s="138"/>
      <c r="H35" s="138"/>
      <c r="I35" s="138"/>
      <c r="J35" s="139"/>
    </row>
    <row r="36" spans="1:10">
      <c r="A36" s="24" t="s">
        <v>300</v>
      </c>
      <c r="B36" s="15" t="s">
        <v>314</v>
      </c>
      <c r="J36" s="9"/>
    </row>
    <row r="37" spans="1:10">
      <c r="A37" s="23"/>
      <c r="B37" s="22"/>
      <c r="C37" s="22"/>
      <c r="D37" s="22"/>
      <c r="E37" s="22"/>
      <c r="F37" s="22"/>
      <c r="G37" s="22"/>
      <c r="H37" s="22"/>
      <c r="I37" s="22"/>
      <c r="J37" s="27"/>
    </row>
    <row r="38" spans="1:10">
      <c r="A38" s="126" t="s">
        <v>306</v>
      </c>
      <c r="B38" s="127"/>
      <c r="C38" s="127"/>
      <c r="D38" s="127"/>
      <c r="E38" s="128" t="str">
        <f>IF(ISBLANK(A39)=TRUE,"THIS AREA IS MANDATORY; you must fill it out.","")</f>
        <v>THIS AREA IS MANDATORY; you must fill it out.</v>
      </c>
      <c r="F38" s="128"/>
      <c r="G38" s="128"/>
      <c r="H38" s="128"/>
      <c r="I38" s="128"/>
      <c r="J38" s="129"/>
    </row>
    <row r="39" spans="1:10">
      <c r="A39" s="120"/>
      <c r="B39" s="121"/>
      <c r="C39" s="121"/>
      <c r="D39" s="121"/>
      <c r="E39" s="121"/>
      <c r="F39" s="121"/>
      <c r="G39" s="121"/>
      <c r="H39" s="121"/>
      <c r="I39" s="121"/>
      <c r="J39" s="122"/>
    </row>
    <row r="40" spans="1:10">
      <c r="A40" s="120"/>
      <c r="B40" s="121"/>
      <c r="C40" s="121"/>
      <c r="D40" s="121"/>
      <c r="E40" s="121"/>
      <c r="F40" s="121"/>
      <c r="G40" s="121"/>
      <c r="H40" s="121"/>
      <c r="I40" s="121"/>
      <c r="J40" s="122"/>
    </row>
    <row r="41" spans="1:10">
      <c r="A41" s="120"/>
      <c r="B41" s="121"/>
      <c r="C41" s="121"/>
      <c r="D41" s="121"/>
      <c r="E41" s="121"/>
      <c r="F41" s="121"/>
      <c r="G41" s="121"/>
      <c r="H41" s="121"/>
      <c r="I41" s="121"/>
      <c r="J41" s="122"/>
    </row>
    <row r="42" spans="1:10">
      <c r="A42" s="120"/>
      <c r="B42" s="121"/>
      <c r="C42" s="121"/>
      <c r="D42" s="121"/>
      <c r="E42" s="121"/>
      <c r="F42" s="121"/>
      <c r="G42" s="121"/>
      <c r="H42" s="121"/>
      <c r="I42" s="121"/>
      <c r="J42" s="122"/>
    </row>
    <row r="43" spans="1:10">
      <c r="A43" s="120"/>
      <c r="B43" s="121"/>
      <c r="C43" s="121"/>
      <c r="D43" s="121"/>
      <c r="E43" s="121"/>
      <c r="F43" s="121"/>
      <c r="G43" s="121"/>
      <c r="H43" s="121"/>
      <c r="I43" s="121"/>
      <c r="J43" s="122"/>
    </row>
    <row r="44" spans="1:10">
      <c r="A44" s="120"/>
      <c r="B44" s="121"/>
      <c r="C44" s="121"/>
      <c r="D44" s="121"/>
      <c r="E44" s="121"/>
      <c r="F44" s="121"/>
      <c r="G44" s="121"/>
      <c r="H44" s="121"/>
      <c r="I44" s="121"/>
      <c r="J44" s="122"/>
    </row>
    <row r="45" spans="1:10">
      <c r="A45" s="120"/>
      <c r="B45" s="121"/>
      <c r="C45" s="121"/>
      <c r="D45" s="121"/>
      <c r="E45" s="121"/>
      <c r="F45" s="121"/>
      <c r="G45" s="121"/>
      <c r="H45" s="121"/>
      <c r="I45" s="121"/>
      <c r="J45" s="122"/>
    </row>
    <row r="46" spans="1:10" ht="15.75" thickBot="1">
      <c r="A46" s="123"/>
      <c r="B46" s="124"/>
      <c r="C46" s="124"/>
      <c r="D46" s="124"/>
      <c r="E46" s="124"/>
      <c r="F46" s="124"/>
      <c r="G46" s="124"/>
      <c r="H46" s="124"/>
      <c r="I46" s="124"/>
      <c r="J46" s="125"/>
    </row>
    <row r="47" spans="1:10">
      <c r="A47" s="7"/>
      <c r="J47" s="9"/>
    </row>
    <row r="48" spans="1:10" ht="15.75" thickBot="1">
      <c r="A48" s="7"/>
      <c r="J48" s="9"/>
    </row>
    <row r="49" spans="1:10" ht="21">
      <c r="A49" s="4" t="s">
        <v>254</v>
      </c>
      <c r="B49" s="5"/>
      <c r="C49" s="5"/>
      <c r="D49" s="5"/>
      <c r="E49" s="5"/>
      <c r="F49" s="5"/>
      <c r="G49" s="5"/>
      <c r="H49" s="5"/>
      <c r="I49" s="5"/>
      <c r="J49" s="6"/>
    </row>
    <row r="50" spans="1:10">
      <c r="A50" s="120"/>
      <c r="B50" s="121"/>
      <c r="C50" s="121"/>
      <c r="D50" s="121"/>
      <c r="E50" s="121"/>
      <c r="F50" s="121"/>
      <c r="G50" s="121"/>
      <c r="H50" s="121"/>
      <c r="I50" s="121"/>
      <c r="J50" s="122"/>
    </row>
    <row r="51" spans="1:10">
      <c r="A51" s="120"/>
      <c r="B51" s="121"/>
      <c r="C51" s="121"/>
      <c r="D51" s="121"/>
      <c r="E51" s="121"/>
      <c r="F51" s="121"/>
      <c r="G51" s="121"/>
      <c r="H51" s="121"/>
      <c r="I51" s="121"/>
      <c r="J51" s="122"/>
    </row>
    <row r="52" spans="1:10">
      <c r="A52" s="120"/>
      <c r="B52" s="121"/>
      <c r="C52" s="121"/>
      <c r="D52" s="121"/>
      <c r="E52" s="121"/>
      <c r="F52" s="121"/>
      <c r="G52" s="121"/>
      <c r="H52" s="121"/>
      <c r="I52" s="121"/>
      <c r="J52" s="122"/>
    </row>
    <row r="53" spans="1:10">
      <c r="A53" s="120"/>
      <c r="B53" s="121"/>
      <c r="C53" s="121"/>
      <c r="D53" s="121"/>
      <c r="E53" s="121"/>
      <c r="F53" s="121"/>
      <c r="G53" s="121"/>
      <c r="H53" s="121"/>
      <c r="I53" s="121"/>
      <c r="J53" s="122"/>
    </row>
    <row r="54" spans="1:10">
      <c r="A54" s="120"/>
      <c r="B54" s="121"/>
      <c r="C54" s="121"/>
      <c r="D54" s="121"/>
      <c r="E54" s="121"/>
      <c r="F54" s="121"/>
      <c r="G54" s="121"/>
      <c r="H54" s="121"/>
      <c r="I54" s="121"/>
      <c r="J54" s="122"/>
    </row>
    <row r="55" spans="1:10">
      <c r="A55" s="120"/>
      <c r="B55" s="121"/>
      <c r="C55" s="121"/>
      <c r="D55" s="121"/>
      <c r="E55" s="121"/>
      <c r="F55" s="121"/>
      <c r="G55" s="121"/>
      <c r="H55" s="121"/>
      <c r="I55" s="121"/>
      <c r="J55" s="122"/>
    </row>
    <row r="56" spans="1:10">
      <c r="A56" s="120"/>
      <c r="B56" s="121"/>
      <c r="C56" s="121"/>
      <c r="D56" s="121"/>
      <c r="E56" s="121"/>
      <c r="F56" s="121"/>
      <c r="G56" s="121"/>
      <c r="H56" s="121"/>
      <c r="I56" s="121"/>
      <c r="J56" s="122"/>
    </row>
    <row r="57" spans="1:10" ht="15.75" thickBot="1">
      <c r="A57" s="123"/>
      <c r="B57" s="124"/>
      <c r="C57" s="124"/>
      <c r="D57" s="124"/>
      <c r="E57" s="124"/>
      <c r="F57" s="124"/>
      <c r="G57" s="124"/>
      <c r="H57" s="124"/>
      <c r="I57" s="124"/>
      <c r="J57" s="125"/>
    </row>
    <row r="58" spans="1:10">
      <c r="A58" s="7"/>
      <c r="J58" s="9"/>
    </row>
    <row r="59" spans="1:10" ht="15.75" thickBot="1">
      <c r="A59" s="7"/>
      <c r="J59" s="9"/>
    </row>
    <row r="60" spans="1:10" ht="21">
      <c r="A60" s="17" t="s">
        <v>255</v>
      </c>
      <c r="B60" s="18"/>
      <c r="C60" s="18"/>
      <c r="D60" s="18"/>
      <c r="E60" s="18"/>
      <c r="F60" s="18"/>
      <c r="G60" s="18"/>
      <c r="H60" s="21"/>
      <c r="I60" s="19" t="s">
        <v>257</v>
      </c>
      <c r="J60" s="20"/>
    </row>
    <row r="61" spans="1:10">
      <c r="A61" s="10" t="s">
        <v>256</v>
      </c>
      <c r="J61" s="9"/>
    </row>
    <row r="62" spans="1:10">
      <c r="A62" s="120"/>
      <c r="B62" s="121"/>
      <c r="C62" s="121"/>
      <c r="D62" s="121"/>
      <c r="E62" s="121"/>
      <c r="F62" s="121"/>
      <c r="G62" s="121"/>
      <c r="H62" s="121"/>
      <c r="I62" s="121"/>
      <c r="J62" s="122"/>
    </row>
    <row r="63" spans="1:10">
      <c r="A63" s="120"/>
      <c r="B63" s="121"/>
      <c r="C63" s="121"/>
      <c r="D63" s="121"/>
      <c r="E63" s="121"/>
      <c r="F63" s="121"/>
      <c r="G63" s="121"/>
      <c r="H63" s="121"/>
      <c r="I63" s="121"/>
      <c r="J63" s="122"/>
    </row>
    <row r="64" spans="1:10">
      <c r="A64" s="120"/>
      <c r="B64" s="121"/>
      <c r="C64" s="121"/>
      <c r="D64" s="121"/>
      <c r="E64" s="121"/>
      <c r="F64" s="121"/>
      <c r="G64" s="121"/>
      <c r="H64" s="121"/>
      <c r="I64" s="121"/>
      <c r="J64" s="122"/>
    </row>
    <row r="65" spans="1:10">
      <c r="A65" s="120"/>
      <c r="B65" s="121"/>
      <c r="C65" s="121"/>
      <c r="D65" s="121"/>
      <c r="E65" s="121"/>
      <c r="F65" s="121"/>
      <c r="G65" s="121"/>
      <c r="H65" s="121"/>
      <c r="I65" s="121"/>
      <c r="J65" s="122"/>
    </row>
    <row r="66" spans="1:10">
      <c r="A66" s="120"/>
      <c r="B66" s="121"/>
      <c r="C66" s="121"/>
      <c r="D66" s="121"/>
      <c r="E66" s="121"/>
      <c r="F66" s="121"/>
      <c r="G66" s="121"/>
      <c r="H66" s="121"/>
      <c r="I66" s="121"/>
      <c r="J66" s="122"/>
    </row>
    <row r="67" spans="1:10">
      <c r="A67" s="120"/>
      <c r="B67" s="121"/>
      <c r="C67" s="121"/>
      <c r="D67" s="121"/>
      <c r="E67" s="121"/>
      <c r="F67" s="121"/>
      <c r="G67" s="121"/>
      <c r="H67" s="121"/>
      <c r="I67" s="121"/>
      <c r="J67" s="122"/>
    </row>
    <row r="68" spans="1:10">
      <c r="A68" s="120"/>
      <c r="B68" s="121"/>
      <c r="C68" s="121"/>
      <c r="D68" s="121"/>
      <c r="E68" s="121"/>
      <c r="F68" s="121"/>
      <c r="G68" s="121"/>
      <c r="H68" s="121"/>
      <c r="I68" s="121"/>
      <c r="J68" s="122"/>
    </row>
    <row r="69" spans="1:10" ht="15.75" thickBot="1">
      <c r="A69" s="123"/>
      <c r="B69" s="124"/>
      <c r="C69" s="124"/>
      <c r="D69" s="124"/>
      <c r="E69" s="124"/>
      <c r="F69" s="124"/>
      <c r="G69" s="124"/>
      <c r="H69" s="124"/>
      <c r="I69" s="124"/>
      <c r="J69" s="125"/>
    </row>
    <row r="70" spans="1:10">
      <c r="A70" s="7"/>
      <c r="J70" s="9"/>
    </row>
    <row r="71" spans="1:10">
      <c r="A71" s="7"/>
      <c r="J71" s="9"/>
    </row>
    <row r="72" spans="1:10">
      <c r="A72"/>
      <c r="B72"/>
      <c r="C72"/>
      <c r="D72"/>
      <c r="E72"/>
      <c r="F72"/>
      <c r="G72"/>
      <c r="H72"/>
      <c r="I72"/>
      <c r="J72"/>
    </row>
    <row r="73" spans="1:10">
      <c r="A73"/>
      <c r="B73"/>
      <c r="C73"/>
      <c r="D73"/>
      <c r="E73"/>
      <c r="F73"/>
      <c r="G73"/>
      <c r="H73"/>
      <c r="I73"/>
      <c r="J73"/>
    </row>
  </sheetData>
  <sheetProtection algorithmName="SHA-512" hashValue="pU4aA4gqNxUdhEDQQHi1zDTUIjY3mV8eTV8mUrWQk42Y6dyQJ5UluRGP46EelUTxSQMMFDL7utonCpkOovk58Q==" saltValue="zQ20eKUBJNn4h3STelWHyw==" spinCount="100000" sheet="1" objects="1" scenarios="1" selectLockedCells="1"/>
  <mergeCells count="23">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A32:A33"/>
    <mergeCell ref="H13:I13"/>
    <mergeCell ref="A3:J6"/>
    <mergeCell ref="B34:J34"/>
    <mergeCell ref="A62:J69"/>
    <mergeCell ref="A39:J46"/>
    <mergeCell ref="A50:J57"/>
    <mergeCell ref="A38:D38"/>
    <mergeCell ref="E38:J38"/>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28"/>
  <sheetViews>
    <sheetView showGridLines="0" topLeftCell="A11" zoomScale="70" zoomScaleNormal="70" workbookViewId="0">
      <selection activeCell="C17" sqref="C17:F17"/>
    </sheetView>
  </sheetViews>
  <sheetFormatPr defaultColWidth="8.5703125" defaultRowHeight="15"/>
  <cols>
    <col min="2" max="2" width="10.85546875" customWidth="1"/>
  </cols>
  <sheetData>
    <row r="1" spans="1:20" ht="28.5">
      <c r="A1" s="185" t="s">
        <v>310</v>
      </c>
      <c r="B1" s="186"/>
      <c r="C1" s="186"/>
      <c r="D1" s="186"/>
      <c r="E1" s="186"/>
      <c r="F1" s="186"/>
      <c r="G1" s="186"/>
      <c r="H1" s="186"/>
      <c r="I1" s="186"/>
      <c r="J1" s="187"/>
    </row>
    <row r="2" spans="1:20" ht="24" thickBot="1">
      <c r="A2" s="188" t="s">
        <v>316</v>
      </c>
      <c r="B2" s="189"/>
      <c r="C2" s="189"/>
      <c r="D2" s="189"/>
      <c r="E2" s="189"/>
      <c r="F2" s="189"/>
      <c r="G2" s="189"/>
      <c r="H2" s="189"/>
      <c r="I2" s="189"/>
      <c r="J2" s="190"/>
    </row>
    <row r="3" spans="1:20" ht="15.75" thickBot="1">
      <c r="A3" s="14"/>
      <c r="J3" s="11"/>
    </row>
    <row r="4" spans="1:20" ht="15.75" thickBot="1">
      <c r="A4" s="176" t="s">
        <v>296</v>
      </c>
      <c r="B4" s="177"/>
      <c r="C4" s="177"/>
      <c r="D4" s="177"/>
      <c r="E4" s="177"/>
      <c r="F4" s="177"/>
      <c r="G4" s="177"/>
      <c r="H4" s="177"/>
      <c r="I4" s="177"/>
      <c r="J4" s="178"/>
    </row>
    <row r="5" spans="1:20">
      <c r="A5" s="173" t="e">
        <f>#REF!</f>
        <v>#REF!</v>
      </c>
      <c r="B5" s="174"/>
      <c r="C5" s="174"/>
      <c r="D5" s="174"/>
      <c r="E5" s="174"/>
      <c r="F5" s="174"/>
      <c r="G5" s="174"/>
      <c r="H5" s="174"/>
      <c r="I5" s="174"/>
      <c r="J5" s="175"/>
    </row>
    <row r="6" spans="1:20" ht="15.75" thickBot="1">
      <c r="A6" s="28"/>
      <c r="J6" s="11"/>
    </row>
    <row r="7" spans="1:20" ht="15.75" thickBot="1">
      <c r="A7" s="176" t="s">
        <v>302</v>
      </c>
      <c r="B7" s="177"/>
      <c r="C7" s="177"/>
      <c r="D7" s="177"/>
      <c r="E7" s="177"/>
      <c r="F7" s="177"/>
      <c r="G7" s="177"/>
      <c r="H7" s="177"/>
      <c r="I7" s="177"/>
      <c r="J7" s="178"/>
    </row>
    <row r="8" spans="1:20" ht="15.75" thickBot="1">
      <c r="A8" s="173" t="e">
        <f>#REF!</f>
        <v>#REF!</v>
      </c>
      <c r="B8" s="174"/>
      <c r="C8" s="174"/>
      <c r="D8" s="174"/>
      <c r="E8" s="174"/>
      <c r="F8" s="174"/>
      <c r="G8" s="174"/>
      <c r="H8" s="174"/>
      <c r="I8" s="174"/>
      <c r="J8" s="175"/>
    </row>
    <row r="9" spans="1:20" ht="15.75" thickBot="1">
      <c r="A9" s="176" t="s">
        <v>297</v>
      </c>
      <c r="B9" s="177"/>
      <c r="C9" s="177"/>
      <c r="D9" s="177"/>
      <c r="E9" s="177"/>
      <c r="F9" s="177"/>
      <c r="G9" s="177"/>
      <c r="H9" s="177"/>
      <c r="I9" s="177"/>
      <c r="J9" s="178"/>
    </row>
    <row r="10" spans="1:20">
      <c r="A10" s="173" t="e">
        <f>#REF!</f>
        <v>#REF!</v>
      </c>
      <c r="B10" s="174"/>
      <c r="C10" s="174"/>
      <c r="D10" s="174"/>
      <c r="E10" s="174"/>
      <c r="F10" s="174"/>
      <c r="G10" s="174"/>
      <c r="H10" s="174"/>
      <c r="I10" s="174"/>
      <c r="J10" s="175"/>
    </row>
    <row r="11" spans="1:20">
      <c r="A11" s="28"/>
      <c r="J11" s="11"/>
    </row>
    <row r="12" spans="1:20" ht="165.75" customHeight="1">
      <c r="A12" s="179" t="s">
        <v>307</v>
      </c>
      <c r="B12" s="180"/>
      <c r="C12" s="180"/>
      <c r="D12" s="180"/>
      <c r="E12" s="180"/>
      <c r="F12" s="180"/>
      <c r="G12" s="180"/>
      <c r="H12" s="180"/>
      <c r="I12" s="180"/>
      <c r="J12" s="181"/>
    </row>
    <row r="13" spans="1:20">
      <c r="A13" s="28"/>
      <c r="J13" s="11"/>
    </row>
    <row r="14" spans="1:20">
      <c r="A14" s="28"/>
      <c r="J14" s="11"/>
    </row>
    <row r="15" spans="1:20" ht="59.1" customHeight="1">
      <c r="A15" s="200" t="s">
        <v>303</v>
      </c>
      <c r="B15" s="201"/>
      <c r="C15" s="202" t="s">
        <v>319</v>
      </c>
      <c r="D15" s="203"/>
      <c r="E15" s="203"/>
      <c r="F15" s="203"/>
      <c r="G15" s="204" t="s">
        <v>308</v>
      </c>
      <c r="H15" s="203"/>
      <c r="I15" s="203"/>
      <c r="J15" s="205"/>
    </row>
    <row r="16" spans="1:20" ht="74.45" customHeight="1">
      <c r="A16" s="194" t="s">
        <v>317</v>
      </c>
      <c r="B16" s="195"/>
      <c r="C16" s="196"/>
      <c r="D16" s="196"/>
      <c r="E16" s="196"/>
      <c r="F16" s="196"/>
      <c r="G16" s="196"/>
      <c r="H16" s="196"/>
      <c r="I16" s="196"/>
      <c r="J16" s="197"/>
      <c r="M16" s="172"/>
      <c r="N16" s="172"/>
      <c r="O16" s="172"/>
      <c r="P16" s="172"/>
      <c r="Q16" s="172"/>
      <c r="R16" s="172"/>
      <c r="S16" s="172"/>
      <c r="T16" s="172"/>
    </row>
    <row r="17" spans="1:40" ht="38.450000000000003" customHeight="1">
      <c r="A17" s="194" t="s">
        <v>318</v>
      </c>
      <c r="B17" s="195"/>
      <c r="C17" s="196"/>
      <c r="D17" s="196"/>
      <c r="E17" s="196"/>
      <c r="F17" s="196"/>
      <c r="G17" s="198"/>
      <c r="H17" s="198"/>
      <c r="I17" s="198"/>
      <c r="J17" s="199"/>
    </row>
    <row r="18" spans="1:40" ht="18.600000000000001" customHeight="1">
      <c r="A18" s="28"/>
      <c r="C18" s="29"/>
      <c r="D18" s="29"/>
      <c r="E18" s="29"/>
      <c r="F18" s="29"/>
      <c r="J18" s="11"/>
      <c r="O18" s="172"/>
      <c r="P18" s="172"/>
      <c r="Q18" s="172"/>
      <c r="R18" s="172"/>
      <c r="S18" s="172"/>
      <c r="T18" s="172"/>
      <c r="U18" s="172"/>
      <c r="V18" s="172"/>
      <c r="W18" s="172"/>
      <c r="X18" s="172"/>
    </row>
    <row r="19" spans="1:40" ht="52.5" customHeight="1">
      <c r="A19" s="182" t="s">
        <v>309</v>
      </c>
      <c r="B19" s="183"/>
      <c r="C19" s="183"/>
      <c r="D19" s="183"/>
      <c r="E19" s="183"/>
      <c r="F19" s="183"/>
      <c r="G19" s="183"/>
      <c r="H19" s="183"/>
      <c r="I19" s="183"/>
      <c r="J19" s="184"/>
      <c r="O19" s="172"/>
      <c r="P19" s="172"/>
      <c r="Q19" s="172"/>
      <c r="R19" s="172"/>
      <c r="S19" s="172"/>
      <c r="T19" s="172"/>
      <c r="U19" s="172"/>
      <c r="V19" s="172"/>
      <c r="W19" s="172"/>
      <c r="X19" s="172"/>
      <c r="AE19" s="172"/>
      <c r="AF19" s="172"/>
      <c r="AG19" s="172"/>
      <c r="AH19" s="172"/>
      <c r="AI19" s="172"/>
      <c r="AJ19" s="172"/>
      <c r="AK19" s="172"/>
      <c r="AL19" s="172"/>
      <c r="AM19" s="172"/>
      <c r="AN19" s="172"/>
    </row>
    <row r="20" spans="1:40" ht="123" customHeight="1" thickBot="1">
      <c r="A20" s="191"/>
      <c r="B20" s="192"/>
      <c r="C20" s="192"/>
      <c r="D20" s="192"/>
      <c r="E20" s="192"/>
      <c r="F20" s="192"/>
      <c r="G20" s="192"/>
      <c r="H20" s="192"/>
      <c r="I20" s="192"/>
      <c r="J20" s="193"/>
      <c r="O20" s="172"/>
      <c r="P20" s="172"/>
      <c r="Q20" s="172"/>
      <c r="R20" s="172"/>
      <c r="S20" s="172"/>
      <c r="T20" s="172"/>
      <c r="U20" s="172"/>
      <c r="V20" s="172"/>
      <c r="W20" s="172"/>
      <c r="X20" s="172"/>
      <c r="AE20" s="172"/>
      <c r="AF20" s="172"/>
      <c r="AG20" s="172"/>
      <c r="AH20" s="172"/>
      <c r="AI20" s="172"/>
      <c r="AJ20" s="172"/>
      <c r="AK20" s="172"/>
      <c r="AL20" s="172"/>
      <c r="AM20" s="172"/>
      <c r="AN20" s="172"/>
    </row>
    <row r="21" spans="1:40">
      <c r="AE21" s="172"/>
      <c r="AF21" s="172"/>
      <c r="AG21" s="172"/>
      <c r="AH21" s="172"/>
      <c r="AI21" s="172"/>
      <c r="AJ21" s="172"/>
      <c r="AK21" s="172"/>
      <c r="AL21" s="172"/>
      <c r="AM21" s="172"/>
      <c r="AN21" s="172"/>
    </row>
    <row r="22" spans="1:40">
      <c r="AE22" s="172"/>
      <c r="AF22" s="172"/>
      <c r="AG22" s="172"/>
      <c r="AH22" s="172"/>
      <c r="AI22" s="172"/>
      <c r="AJ22" s="172"/>
      <c r="AK22" s="172"/>
      <c r="AL22" s="172"/>
      <c r="AM22" s="172"/>
      <c r="AN22" s="172"/>
    </row>
    <row r="23" spans="1:40">
      <c r="L23" s="172"/>
      <c r="M23" s="172"/>
      <c r="N23" s="172"/>
      <c r="O23" s="172"/>
      <c r="P23" s="172"/>
      <c r="Q23" s="172"/>
      <c r="R23" s="172"/>
      <c r="S23" s="172"/>
      <c r="T23" s="172"/>
      <c r="U23" s="172"/>
    </row>
    <row r="24" spans="1:40">
      <c r="L24" s="172"/>
      <c r="M24" s="172"/>
      <c r="N24" s="172"/>
      <c r="O24" s="172"/>
      <c r="P24" s="172"/>
      <c r="Q24" s="172"/>
      <c r="R24" s="172"/>
      <c r="S24" s="172"/>
      <c r="T24" s="172"/>
      <c r="U24" s="172"/>
      <c r="AE24" s="172"/>
      <c r="AF24" s="172"/>
      <c r="AG24" s="172"/>
      <c r="AH24" s="172"/>
      <c r="AI24" s="172"/>
      <c r="AJ24" s="172"/>
      <c r="AK24" s="172"/>
      <c r="AL24" s="172"/>
      <c r="AM24" s="172"/>
      <c r="AN24" s="172"/>
    </row>
    <row r="25" spans="1:40">
      <c r="L25" s="172"/>
      <c r="M25" s="172"/>
      <c r="N25" s="172"/>
      <c r="O25" s="172"/>
      <c r="P25" s="172"/>
      <c r="Q25" s="172"/>
      <c r="R25" s="172"/>
      <c r="S25" s="172"/>
      <c r="T25" s="172"/>
      <c r="U25" s="172"/>
      <c r="AE25" s="172"/>
      <c r="AF25" s="172"/>
      <c r="AG25" s="172"/>
      <c r="AH25" s="172"/>
      <c r="AI25" s="172"/>
      <c r="AJ25" s="172"/>
      <c r="AK25" s="172"/>
      <c r="AL25" s="172"/>
      <c r="AM25" s="172"/>
      <c r="AN25" s="172"/>
    </row>
    <row r="26" spans="1:40">
      <c r="AE26" s="172"/>
      <c r="AF26" s="172"/>
      <c r="AG26" s="172"/>
      <c r="AH26" s="172"/>
      <c r="AI26" s="172"/>
      <c r="AJ26" s="172"/>
      <c r="AK26" s="172"/>
      <c r="AL26" s="172"/>
      <c r="AM26" s="172"/>
      <c r="AN26" s="172"/>
    </row>
    <row r="27" spans="1:40">
      <c r="AE27" s="172"/>
      <c r="AF27" s="172"/>
      <c r="AG27" s="172"/>
      <c r="AH27" s="172"/>
      <c r="AI27" s="172"/>
      <c r="AJ27" s="172"/>
      <c r="AK27" s="172"/>
      <c r="AL27" s="172"/>
      <c r="AM27" s="172"/>
      <c r="AN27" s="172"/>
    </row>
    <row r="28" spans="1:40">
      <c r="AE28" s="172"/>
      <c r="AF28" s="172"/>
      <c r="AG28" s="172"/>
      <c r="AH28" s="172"/>
      <c r="AI28" s="172"/>
      <c r="AJ28" s="172"/>
      <c r="AK28" s="172"/>
      <c r="AL28" s="172"/>
      <c r="AM28" s="172"/>
      <c r="AN28" s="172"/>
    </row>
  </sheetData>
  <sheetProtection algorithmName="SHA-512" hashValue="00UIESyz6v1KpFIcPHoFyRbWTdOp4zdrj8DOP0BLNo7UZHf68AGyMiWXsk+9gCier2CC+5Q4a1C0g9A9qoJzOg==" saltValue="TfaWjpBIivMyF2tGKRphGQ==" spinCount="100000" sheet="1" objects="1" scenarios="1" selectLockedCells="1"/>
  <mergeCells count="63">
    <mergeCell ref="L25:M25"/>
    <mergeCell ref="N25:Q25"/>
    <mergeCell ref="R25:U25"/>
    <mergeCell ref="A15:B15"/>
    <mergeCell ref="C15:F15"/>
    <mergeCell ref="G15:J15"/>
    <mergeCell ref="M16:P16"/>
    <mergeCell ref="L23:M23"/>
    <mergeCell ref="N23:Q23"/>
    <mergeCell ref="R23:U23"/>
    <mergeCell ref="L24:M24"/>
    <mergeCell ref="N24:Q24"/>
    <mergeCell ref="R24:U24"/>
    <mergeCell ref="Q16:T16"/>
    <mergeCell ref="O19:P19"/>
    <mergeCell ref="Q19:T19"/>
    <mergeCell ref="O20:P20"/>
    <mergeCell ref="Q20:T20"/>
    <mergeCell ref="U20:X20"/>
    <mergeCell ref="O18:P18"/>
    <mergeCell ref="Q18:T18"/>
    <mergeCell ref="U18:X18"/>
    <mergeCell ref="A20:J20"/>
    <mergeCell ref="A16:B16"/>
    <mergeCell ref="C16:F16"/>
    <mergeCell ref="G16:J16"/>
    <mergeCell ref="A17:B17"/>
    <mergeCell ref="C17:F17"/>
    <mergeCell ref="G17:J17"/>
    <mergeCell ref="A1:J1"/>
    <mergeCell ref="A2:J2"/>
    <mergeCell ref="A4:J4"/>
    <mergeCell ref="A5:J5"/>
    <mergeCell ref="A7:J7"/>
    <mergeCell ref="A8:J8"/>
    <mergeCell ref="A9:J9"/>
    <mergeCell ref="A10:J10"/>
    <mergeCell ref="A12:J12"/>
    <mergeCell ref="AE19:AN19"/>
    <mergeCell ref="A19:J19"/>
    <mergeCell ref="U19:X19"/>
    <mergeCell ref="AE20:AF20"/>
    <mergeCell ref="AG20:AJ20"/>
    <mergeCell ref="AK20:AN20"/>
    <mergeCell ref="AE21:AF21"/>
    <mergeCell ref="AG21:AJ21"/>
    <mergeCell ref="AK21:AN21"/>
    <mergeCell ref="AE22:AF22"/>
    <mergeCell ref="AG22:AJ22"/>
    <mergeCell ref="AK22:AN22"/>
    <mergeCell ref="AE24:AN24"/>
    <mergeCell ref="AE25:AF25"/>
    <mergeCell ref="AG25:AJ25"/>
    <mergeCell ref="AK25:AN25"/>
    <mergeCell ref="AE28:AF28"/>
    <mergeCell ref="AG28:AJ28"/>
    <mergeCell ref="AK28:AN28"/>
    <mergeCell ref="AE26:AF26"/>
    <mergeCell ref="AG26:AJ26"/>
    <mergeCell ref="AK26:AN26"/>
    <mergeCell ref="AE27:AF27"/>
    <mergeCell ref="AG27:AJ27"/>
    <mergeCell ref="AK27:AN27"/>
  </mergeCells>
  <dataValidations count="2">
    <dataValidation type="textLength" operator="lessThan" allowBlank="1" showInputMessage="1" showErrorMessage="1" sqref="A20:J20" xr:uid="{00000000-0002-0000-0200-000000000000}">
      <formula1>501</formula1>
    </dataValidation>
    <dataValidation type="textLength" operator="lessThan" allowBlank="1" showInputMessage="1" showErrorMessage="1" sqref="G16:J17" xr:uid="{00000000-0002-0000-0200-000001000000}">
      <formula1>151</formula1>
    </dataValidation>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A3" sqref="A3:K3"/>
    </sheetView>
  </sheetViews>
  <sheetFormatPr defaultColWidth="8.85546875" defaultRowHeight="15"/>
  <cols>
    <col min="1" max="1" width="46.42578125" bestFit="1" customWidth="1"/>
  </cols>
  <sheetData>
    <row r="1" spans="1:11">
      <c r="A1" s="212" t="s">
        <v>320</v>
      </c>
      <c r="B1" s="213"/>
      <c r="C1" s="213"/>
      <c r="D1" s="213"/>
      <c r="E1" s="213"/>
      <c r="F1" s="213"/>
      <c r="G1" s="213"/>
      <c r="H1" s="213"/>
      <c r="I1" s="213"/>
      <c r="J1" s="213"/>
      <c r="K1" s="214"/>
    </row>
    <row r="2" spans="1:11">
      <c r="A2" s="215"/>
      <c r="B2" s="216"/>
      <c r="C2" s="216"/>
      <c r="D2" s="216"/>
      <c r="E2" s="216"/>
      <c r="F2" s="216"/>
      <c r="G2" s="216"/>
      <c r="H2" s="216"/>
      <c r="I2" s="216"/>
      <c r="J2" s="216"/>
      <c r="K2" s="217"/>
    </row>
    <row r="3" spans="1:11" ht="26.25" customHeight="1">
      <c r="A3" s="218" t="s">
        <v>321</v>
      </c>
      <c r="B3" s="219"/>
      <c r="C3" s="219"/>
      <c r="D3" s="219"/>
      <c r="E3" s="219"/>
      <c r="F3" s="219"/>
      <c r="G3" s="219"/>
      <c r="H3" s="219"/>
      <c r="I3" s="219"/>
      <c r="J3" s="219"/>
      <c r="K3" s="220"/>
    </row>
    <row r="4" spans="1:11" ht="15.75" thickBot="1">
      <c r="A4" s="221" t="s">
        <v>322</v>
      </c>
      <c r="B4" s="222"/>
      <c r="C4" s="222"/>
      <c r="D4" s="222"/>
      <c r="E4" s="222"/>
      <c r="F4" s="222"/>
      <c r="G4" s="222"/>
      <c r="H4" s="222"/>
      <c r="I4" s="222"/>
      <c r="J4" s="222"/>
      <c r="K4" s="223"/>
    </row>
    <row r="5" spans="1:11" ht="18.75" customHeight="1">
      <c r="A5" s="30" t="s">
        <v>323</v>
      </c>
      <c r="B5" s="31"/>
      <c r="C5" s="31"/>
      <c r="D5" s="31"/>
      <c r="E5" s="31"/>
      <c r="F5" s="31"/>
      <c r="G5" s="31"/>
      <c r="H5" s="31"/>
      <c r="I5" s="31"/>
      <c r="J5" s="31"/>
      <c r="K5" s="32"/>
    </row>
    <row r="6" spans="1:11">
      <c r="A6" s="33" t="s">
        <v>324</v>
      </c>
      <c r="B6" s="29"/>
      <c r="C6" s="29"/>
      <c r="D6" s="29"/>
      <c r="E6" s="29"/>
      <c r="F6" s="29"/>
      <c r="G6" s="29"/>
      <c r="H6" s="29"/>
      <c r="I6" s="29"/>
      <c r="J6" s="29"/>
      <c r="K6" s="34"/>
    </row>
    <row r="7" spans="1:11">
      <c r="A7" s="33" t="s">
        <v>325</v>
      </c>
      <c r="B7" s="224"/>
      <c r="C7" s="224"/>
      <c r="D7" s="224"/>
      <c r="E7" s="224"/>
      <c r="F7" s="224"/>
      <c r="G7" s="224"/>
      <c r="H7" s="224"/>
      <c r="I7" s="224"/>
      <c r="J7" s="224"/>
      <c r="K7" s="225"/>
    </row>
    <row r="8" spans="1:11">
      <c r="A8" s="28"/>
      <c r="K8" s="11"/>
    </row>
    <row r="9" spans="1:11">
      <c r="A9" s="44" t="s">
        <v>326</v>
      </c>
      <c r="B9" s="229"/>
      <c r="C9" s="230"/>
      <c r="D9" s="230"/>
      <c r="E9" s="230"/>
      <c r="F9" s="230"/>
      <c r="G9" s="230"/>
      <c r="H9" s="230"/>
      <c r="I9" s="230"/>
      <c r="J9" s="230"/>
      <c r="K9" s="231"/>
    </row>
    <row r="10" spans="1:11">
      <c r="A10" s="33" t="s">
        <v>336</v>
      </c>
      <c r="B10" s="226"/>
      <c r="C10" s="227"/>
      <c r="D10" s="227"/>
      <c r="E10" s="227"/>
      <c r="F10" s="227"/>
      <c r="G10" s="227"/>
      <c r="H10" s="227"/>
      <c r="I10" s="227"/>
      <c r="J10" s="227"/>
      <c r="K10" s="228"/>
    </row>
    <row r="11" spans="1:11">
      <c r="A11" s="28"/>
      <c r="K11" s="11"/>
    </row>
    <row r="12" spans="1:11">
      <c r="A12" s="33" t="s">
        <v>327</v>
      </c>
      <c r="B12" s="35"/>
      <c r="C12" s="29"/>
      <c r="D12" s="29"/>
      <c r="E12" s="29"/>
      <c r="F12" s="29"/>
      <c r="G12" s="29"/>
      <c r="H12" s="29"/>
      <c r="I12" s="29"/>
      <c r="J12" s="29"/>
      <c r="K12" s="34"/>
    </row>
    <row r="13" spans="1:11">
      <c r="A13" s="33" t="s">
        <v>328</v>
      </c>
      <c r="B13" s="226"/>
      <c r="C13" s="227"/>
      <c r="D13" s="227"/>
      <c r="E13" s="227"/>
      <c r="F13" s="227"/>
      <c r="G13" s="227"/>
      <c r="H13" s="227"/>
      <c r="I13" s="227"/>
      <c r="J13" s="227"/>
      <c r="K13" s="228"/>
    </row>
    <row r="14" spans="1:11">
      <c r="A14" s="28"/>
      <c r="K14" s="11"/>
    </row>
    <row r="15" spans="1:11" ht="28.5" customHeight="1">
      <c r="A15" s="36" t="s">
        <v>329</v>
      </c>
      <c r="B15" s="206"/>
      <c r="C15" s="207"/>
      <c r="D15" s="207"/>
      <c r="E15" s="207"/>
      <c r="F15" s="207"/>
      <c r="G15" s="207"/>
      <c r="H15" s="207"/>
      <c r="I15" s="207"/>
      <c r="J15" s="207"/>
      <c r="K15" s="208"/>
    </row>
    <row r="16" spans="1:11" ht="15.75" thickBot="1">
      <c r="A16" s="37"/>
      <c r="B16" s="38"/>
      <c r="C16" s="38"/>
      <c r="D16" s="38"/>
      <c r="E16" s="38"/>
      <c r="F16" s="38"/>
      <c r="G16" s="38"/>
      <c r="H16" s="38"/>
      <c r="I16" s="38"/>
      <c r="J16" s="38"/>
      <c r="K16" s="39"/>
    </row>
    <row r="17" spans="1:11" ht="18" customHeight="1">
      <c r="A17" s="40" t="s">
        <v>330</v>
      </c>
      <c r="B17" s="41"/>
      <c r="C17" s="41"/>
      <c r="D17" s="41"/>
      <c r="E17" s="41"/>
      <c r="F17" s="41"/>
      <c r="G17" s="41"/>
      <c r="H17" s="41"/>
      <c r="I17" s="41"/>
      <c r="J17" s="41"/>
      <c r="K17" s="42"/>
    </row>
    <row r="18" spans="1:11" ht="57.75" customHeight="1" thickBot="1">
      <c r="A18" s="43" t="s">
        <v>331</v>
      </c>
      <c r="B18" s="209"/>
      <c r="C18" s="210"/>
      <c r="D18" s="210"/>
      <c r="E18" s="210"/>
      <c r="F18" s="210"/>
      <c r="G18" s="210"/>
      <c r="H18" s="210"/>
      <c r="I18" s="210"/>
      <c r="J18" s="210"/>
      <c r="K18" s="211"/>
    </row>
  </sheetData>
  <sheetProtection algorithmName="SHA-512" hashValue="izUM/faU3fqyWu/8rvtkAb7ITlBAlJ2IprIV8RR5xGvNCqnBUeu/Oh9IcUxjcKjvD8qtALxdevUIcikgYWNG8g==" saltValue="W9iSH8IyWr5EimDcR6KMTA=="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247" zoomScaleNormal="100" workbookViewId="0">
      <selection activeCell="J20" sqref="J20"/>
    </sheetView>
  </sheetViews>
  <sheetFormatPr defaultColWidth="9.140625" defaultRowHeight="15"/>
  <cols>
    <col min="2" max="2" width="53.5703125" bestFit="1" customWidth="1"/>
  </cols>
  <sheetData>
    <row r="1" spans="1:4">
      <c r="B1" s="12" t="s">
        <v>299</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311</v>
      </c>
    </row>
    <row r="19" spans="1:10">
      <c r="A19">
        <f>IF(ISNUMBER(FIND(#REF!,B19:B267)),MAX(A$1:$A18)+1,0)</f>
        <v>0</v>
      </c>
      <c r="B19" t="s">
        <v>20</v>
      </c>
      <c r="D19" t="str">
        <f>IFERROR(VLOOKUP(ROWS($D$2:D19),$A$2:$B$250,2,0),"")</f>
        <v/>
      </c>
      <c r="J19" t="s">
        <v>312</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RVqoo83qd/+XkqPdehPYuVr4YFEY8ngHTZcE14fB/T53qE2ZiZzXBw07uZtbIS7TuJbAk4PaN8KCfkjuyKOlSA==" saltValue="QTMKV1wL9P8QrBNPlkOQQ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151BBDB3-0807-45D1-9365-5F1B64C5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a4a8a3-c6e3-43b0-bba7-c5604d175d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