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updateLinks="never" defaultThemeVersion="124226"/>
  <mc:AlternateContent xmlns:mc="http://schemas.openxmlformats.org/markup-compatibility/2006">
    <mc:Choice Requires="x15">
      <x15ac:absPath xmlns:x15ac="http://schemas.microsoft.com/office/spreadsheetml/2010/11/ac" url="C:\Users\Vasco Pechirra\Desktop\KUD\"/>
    </mc:Choice>
  </mc:AlternateContent>
  <xr:revisionPtr revIDLastSave="0" documentId="13_ncr:1_{A81EF433-1D30-45A3-8ABA-AE798C9FBA4E}" xr6:coauthVersionLast="47" xr6:coauthVersionMax="47" xr10:uidLastSave="{00000000-0000-0000-0000-000000000000}"/>
  <bookViews>
    <workbookView xWindow="-120" yWindow="-120" windowWidth="29040" windowHeight="15720" xr2:uid="{00000000-000D-0000-FFFF-FFFF00000000}"/>
  </bookViews>
  <sheets>
    <sheet name="GPA" sheetId="15" r:id="rId1"/>
    <sheet name="SOP" sheetId="9" r:id="rId2"/>
    <sheet name="Pre-mapping" sheetId="12" state="hidden" r:id="rId3"/>
    <sheet name="English" sheetId="13" r:id="rId4"/>
    <sheet name="Example" sheetId="14" state="hidden" r:id="rId5"/>
    <sheet name="Countries" sheetId="7" state="hidden" r:id="rId6"/>
  </sheets>
  <externalReferences>
    <externalReference r:id="rId7"/>
    <externalReference r:id="rId8"/>
  </externalReferences>
  <definedNames>
    <definedName name="Country_search" localSheetId="3">OFFSET([1]Countries!$D$2,,,COUNTIF([1]Countries!$D$2:$D$250,"?*"))</definedName>
    <definedName name="Country_search" localSheetId="4">OFFSET([1]Countries!$D$2,,,COUNTIF([1]Countries!$D$2:$D$250,"?*"))</definedName>
    <definedName name="Country_search">OFFSET(Countries!$D$2,,,COUNTIF(Countries!$D$2:$D$250,"?*"))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8" i="15" l="1"/>
  <c r="O192" i="15"/>
  <c r="O193" i="15"/>
  <c r="O194" i="15"/>
  <c r="O195" i="15"/>
  <c r="O196" i="15"/>
  <c r="O197" i="15"/>
  <c r="O198" i="15"/>
  <c r="O199" i="15"/>
  <c r="O200" i="15"/>
  <c r="O201" i="15"/>
  <c r="O202" i="15"/>
  <c r="O203" i="15"/>
  <c r="O204" i="15"/>
  <c r="O205" i="15"/>
  <c r="O206" i="15"/>
  <c r="O207" i="15"/>
  <c r="O208" i="15"/>
  <c r="O209" i="15"/>
  <c r="O210" i="15"/>
  <c r="O211" i="15"/>
  <c r="O212" i="15"/>
  <c r="O213" i="15"/>
  <c r="O214" i="15"/>
  <c r="O215" i="15"/>
  <c r="O216" i="15"/>
  <c r="O217" i="15"/>
  <c r="O218" i="15"/>
  <c r="O219" i="15"/>
  <c r="O220" i="15"/>
  <c r="O221" i="15"/>
  <c r="O222" i="15"/>
  <c r="O223" i="15"/>
  <c r="O224" i="15"/>
  <c r="O225" i="15"/>
  <c r="O226" i="15"/>
  <c r="O227" i="15"/>
  <c r="O228" i="15"/>
  <c r="O229" i="15"/>
  <c r="O230" i="15"/>
  <c r="O231" i="15"/>
  <c r="O232" i="15"/>
  <c r="O233" i="15"/>
  <c r="O234" i="15"/>
  <c r="O235" i="15"/>
  <c r="O236" i="15"/>
  <c r="O237" i="15"/>
  <c r="O238" i="15"/>
  <c r="O239" i="15"/>
  <c r="O240" i="15"/>
  <c r="O191" i="15"/>
  <c r="O41" i="15"/>
  <c r="O42" i="15"/>
  <c r="O43" i="15"/>
  <c r="O44" i="15"/>
  <c r="O45" i="15"/>
  <c r="O46" i="15"/>
  <c r="O47" i="15"/>
  <c r="O48" i="15"/>
  <c r="O49" i="15"/>
  <c r="O50" i="15"/>
  <c r="O51" i="15"/>
  <c r="O52" i="15"/>
  <c r="O53" i="15"/>
  <c r="O54" i="15"/>
  <c r="O55" i="15"/>
  <c r="O56" i="15"/>
  <c r="O57" i="15"/>
  <c r="O58" i="15"/>
  <c r="O59" i="15"/>
  <c r="O60" i="15"/>
  <c r="O61" i="15"/>
  <c r="O62" i="15"/>
  <c r="O63" i="15"/>
  <c r="O64" i="15"/>
  <c r="O65" i="15"/>
  <c r="O66" i="15"/>
  <c r="O67" i="15"/>
  <c r="O68" i="15"/>
  <c r="O69" i="15"/>
  <c r="O70" i="15"/>
  <c r="O71" i="15"/>
  <c r="O72" i="15"/>
  <c r="O73" i="15"/>
  <c r="O74" i="15"/>
  <c r="O75" i="15"/>
  <c r="O76" i="15"/>
  <c r="O77" i="15"/>
  <c r="O78" i="15"/>
  <c r="O79" i="15"/>
  <c r="O80" i="15"/>
  <c r="O81" i="15"/>
  <c r="O82" i="15"/>
  <c r="O83" i="15"/>
  <c r="O84" i="15"/>
  <c r="O85" i="15"/>
  <c r="O86" i="15"/>
  <c r="O87" i="15"/>
  <c r="O88" i="15"/>
  <c r="O89" i="15"/>
  <c r="O90" i="15"/>
  <c r="O91" i="15"/>
  <c r="O92" i="15"/>
  <c r="O93" i="15"/>
  <c r="O94" i="15"/>
  <c r="O95" i="15"/>
  <c r="O96" i="15"/>
  <c r="O97" i="15"/>
  <c r="O98" i="15"/>
  <c r="O99" i="15"/>
  <c r="O100" i="15"/>
  <c r="O101" i="15"/>
  <c r="O102" i="15"/>
  <c r="O103" i="15"/>
  <c r="O104" i="15"/>
  <c r="O105" i="15"/>
  <c r="O106" i="15"/>
  <c r="O107" i="15"/>
  <c r="O108" i="15"/>
  <c r="O109" i="15"/>
  <c r="O110" i="15"/>
  <c r="O111" i="15"/>
  <c r="O112" i="15"/>
  <c r="O113" i="15"/>
  <c r="O114" i="15"/>
  <c r="O115" i="15"/>
  <c r="O116" i="15"/>
  <c r="O117" i="15"/>
  <c r="O118" i="15"/>
  <c r="O119" i="15"/>
  <c r="O120" i="15"/>
  <c r="O121" i="15"/>
  <c r="O122" i="15"/>
  <c r="O123" i="15"/>
  <c r="O124" i="15"/>
  <c r="O125" i="15"/>
  <c r="O126" i="15"/>
  <c r="O127" i="15"/>
  <c r="O128" i="15"/>
  <c r="O129" i="15"/>
  <c r="O130" i="15"/>
  <c r="O131" i="15"/>
  <c r="O132" i="15"/>
  <c r="O133" i="15"/>
  <c r="O134" i="15"/>
  <c r="O135" i="15"/>
  <c r="O136" i="15"/>
  <c r="O137" i="15"/>
  <c r="O138" i="15"/>
  <c r="O139" i="15"/>
  <c r="O140" i="15"/>
  <c r="O141" i="15"/>
  <c r="O142" i="15"/>
  <c r="O143" i="15"/>
  <c r="O144" i="15"/>
  <c r="O145" i="15"/>
  <c r="O146" i="15"/>
  <c r="O147" i="15"/>
  <c r="O148" i="15"/>
  <c r="O149" i="15"/>
  <c r="O150" i="15"/>
  <c r="O151" i="15"/>
  <c r="O152" i="15"/>
  <c r="O153" i="15"/>
  <c r="O154" i="15"/>
  <c r="O155" i="15"/>
  <c r="O156" i="15"/>
  <c r="O157" i="15"/>
  <c r="O158" i="15"/>
  <c r="O159" i="15"/>
  <c r="O160" i="15"/>
  <c r="O161" i="15"/>
  <c r="O162" i="15"/>
  <c r="O163" i="15"/>
  <c r="O164" i="15"/>
  <c r="O165" i="15"/>
  <c r="O166" i="15"/>
  <c r="O167" i="15"/>
  <c r="O168" i="15"/>
  <c r="O169" i="15"/>
  <c r="O170" i="15"/>
  <c r="O171" i="15"/>
  <c r="O172" i="15"/>
  <c r="O173" i="15"/>
  <c r="O174" i="15"/>
  <c r="O175" i="15"/>
  <c r="O176" i="15"/>
  <c r="O177" i="15"/>
  <c r="O178" i="15"/>
  <c r="O179" i="15"/>
  <c r="O180" i="15"/>
  <c r="O181" i="15"/>
  <c r="O182" i="15"/>
  <c r="O183" i="15"/>
  <c r="O184" i="15"/>
  <c r="O185" i="15"/>
  <c r="O186" i="15"/>
  <c r="O187" i="15"/>
  <c r="O188" i="15"/>
  <c r="O189" i="15"/>
  <c r="O40" i="15"/>
  <c r="B11" i="9"/>
  <c r="B10" i="9"/>
  <c r="B9" i="9"/>
  <c r="B8" i="9"/>
  <c r="J39" i="15"/>
  <c r="I39" i="15"/>
  <c r="H39" i="15"/>
  <c r="G39" i="15"/>
  <c r="F39" i="15"/>
  <c r="E39" i="15"/>
  <c r="D39" i="15"/>
  <c r="I38" i="15"/>
  <c r="H38" i="15"/>
  <c r="G38" i="15"/>
  <c r="F38" i="15"/>
  <c r="E38" i="15"/>
  <c r="D38" i="15"/>
  <c r="B241" i="15"/>
  <c r="U69" i="15"/>
  <c r="N39" i="15"/>
  <c r="M39" i="15"/>
  <c r="L39" i="15"/>
  <c r="K39" i="15"/>
  <c r="C39" i="15"/>
  <c r="N38" i="15"/>
  <c r="M38" i="15"/>
  <c r="L38" i="15"/>
  <c r="K38" i="15"/>
  <c r="J38" i="15"/>
  <c r="B38" i="15"/>
  <c r="C24" i="15"/>
  <c r="A24" i="15"/>
  <c r="C23" i="15"/>
  <c r="A23" i="15"/>
  <c r="C22" i="15"/>
  <c r="A22" i="15"/>
  <c r="D20" i="15"/>
  <c r="J19" i="15"/>
  <c r="K19" i="15" s="1"/>
  <c r="B169" i="14"/>
  <c r="B144" i="14"/>
  <c r="K143" i="14"/>
  <c r="K142" i="14"/>
  <c r="K141" i="14"/>
  <c r="K140" i="14"/>
  <c r="K139" i="14"/>
  <c r="K138" i="14"/>
  <c r="K137" i="14"/>
  <c r="K136" i="14"/>
  <c r="K135" i="14"/>
  <c r="K134" i="14"/>
  <c r="K133" i="14"/>
  <c r="K132" i="14"/>
  <c r="K131" i="14"/>
  <c r="K130" i="14"/>
  <c r="K129" i="14"/>
  <c r="K128" i="14"/>
  <c r="K127" i="14"/>
  <c r="K126" i="14"/>
  <c r="K125" i="14"/>
  <c r="K124" i="14"/>
  <c r="K122" i="14"/>
  <c r="K121" i="14"/>
  <c r="K120" i="14"/>
  <c r="K119" i="14"/>
  <c r="K118" i="14"/>
  <c r="K117" i="14"/>
  <c r="K116" i="14"/>
  <c r="K115" i="14"/>
  <c r="K114" i="14"/>
  <c r="K113" i="14"/>
  <c r="K112" i="14"/>
  <c r="K111" i="14"/>
  <c r="K110" i="14"/>
  <c r="K109" i="14"/>
  <c r="K108" i="14"/>
  <c r="K107" i="14"/>
  <c r="K106" i="14"/>
  <c r="K105" i="14"/>
  <c r="K104" i="14"/>
  <c r="K103" i="14"/>
  <c r="K102" i="14"/>
  <c r="K101" i="14"/>
  <c r="K100" i="14"/>
  <c r="K99" i="14"/>
  <c r="K98" i="14"/>
  <c r="K97" i="14"/>
  <c r="K96" i="14"/>
  <c r="K95" i="14"/>
  <c r="K94" i="14"/>
  <c r="K93" i="14"/>
  <c r="K92" i="14"/>
  <c r="K91" i="14"/>
  <c r="K90" i="14"/>
  <c r="K89" i="14"/>
  <c r="K88" i="14"/>
  <c r="K87" i="14"/>
  <c r="K86" i="14"/>
  <c r="K85" i="14"/>
  <c r="K84" i="14"/>
  <c r="K83" i="14"/>
  <c r="K82" i="14"/>
  <c r="K81" i="14"/>
  <c r="K80" i="14"/>
  <c r="K79" i="14"/>
  <c r="K78" i="14"/>
  <c r="K77" i="14"/>
  <c r="K76" i="14"/>
  <c r="K75" i="14"/>
  <c r="K74" i="14"/>
  <c r="K73" i="14"/>
  <c r="K72" i="14"/>
  <c r="K71" i="14"/>
  <c r="K70" i="14"/>
  <c r="K69" i="14"/>
  <c r="K68" i="14"/>
  <c r="K67" i="14"/>
  <c r="K66" i="14"/>
  <c r="K65" i="14"/>
  <c r="K64" i="14"/>
  <c r="K63" i="14"/>
  <c r="K62" i="14"/>
  <c r="K61" i="14"/>
  <c r="K60" i="14"/>
  <c r="K59" i="14"/>
  <c r="K58" i="14"/>
  <c r="K57" i="14"/>
  <c r="K56" i="14"/>
  <c r="K55" i="14"/>
  <c r="K54" i="14"/>
  <c r="K53" i="14"/>
  <c r="K52" i="14"/>
  <c r="K51" i="14"/>
  <c r="K50" i="14"/>
  <c r="K49" i="14"/>
  <c r="K48" i="14"/>
  <c r="K47" i="14"/>
  <c r="K46" i="14"/>
  <c r="K45" i="14"/>
  <c r="K44" i="14"/>
  <c r="K43" i="14"/>
  <c r="K42" i="14"/>
  <c r="K41" i="14"/>
  <c r="K40" i="14"/>
  <c r="K39" i="14"/>
  <c r="K38" i="14"/>
  <c r="K37" i="14"/>
  <c r="K36" i="14"/>
  <c r="K35" i="14"/>
  <c r="K34" i="14"/>
  <c r="K33" i="14"/>
  <c r="K32" i="14"/>
  <c r="K31" i="14"/>
  <c r="K30" i="14"/>
  <c r="K29" i="14"/>
  <c r="K28" i="14"/>
  <c r="K27" i="14"/>
  <c r="K26" i="14"/>
  <c r="K25" i="14"/>
  <c r="K23" i="14" s="1"/>
  <c r="K24" i="14"/>
  <c r="J23" i="14"/>
  <c r="I23" i="14"/>
  <c r="H23" i="14"/>
  <c r="G23" i="14"/>
  <c r="F23" i="14"/>
  <c r="E23" i="14"/>
  <c r="D23" i="14"/>
  <c r="C23" i="14"/>
  <c r="J22" i="14" a="1"/>
  <c r="J22" i="14" s="1"/>
  <c r="I22" i="14" a="1"/>
  <c r="I22" i="14" s="1"/>
  <c r="H22" i="14" a="1"/>
  <c r="H22" i="14" s="1"/>
  <c r="G22" i="14"/>
  <c r="G22" i="14" a="1"/>
  <c r="F22" i="14" a="1"/>
  <c r="F22" i="14" s="1"/>
  <c r="E22" i="14" a="1"/>
  <c r="E22" i="14" s="1"/>
  <c r="D22" i="14" a="1"/>
  <c r="D22" i="14" s="1"/>
  <c r="K18" i="14" s="1"/>
  <c r="B22" i="14"/>
  <c r="K22" i="14" s="1"/>
  <c r="K16" i="14"/>
  <c r="A1" i="14"/>
  <c r="O39" i="15" l="1"/>
  <c r="A2" i="9" l="1"/>
  <c r="E14" i="9" l="1"/>
  <c r="E32" i="9"/>
  <c r="E38" i="9"/>
  <c r="A10" i="12" l="1"/>
  <c r="A8" i="12"/>
  <c r="A5" i="12"/>
  <c r="A2" i="7" l="1"/>
  <c r="A3" i="7" s="1"/>
  <c r="A4" i="7" l="1"/>
  <c r="A5" i="7" s="1"/>
  <c r="A6" i="7" s="1"/>
  <c r="A7" i="7" l="1"/>
  <c r="A8" i="7" s="1"/>
  <c r="A9" i="7" l="1"/>
  <c r="A10" i="7" l="1"/>
  <c r="A11" i="7" s="1"/>
  <c r="A12" i="7" s="1"/>
  <c r="A13" i="7" l="1"/>
  <c r="A14" i="7" l="1"/>
  <c r="A15" i="7" l="1"/>
  <c r="A16" i="7" l="1"/>
  <c r="A17" i="7" s="1"/>
  <c r="A18" i="7" s="1"/>
  <c r="A19" i="7" s="1"/>
  <c r="A20" i="7" s="1"/>
  <c r="A21" i="7" s="1"/>
  <c r="A22" i="7" s="1"/>
  <c r="A23" i="7" s="1"/>
  <c r="A24" i="7" s="1"/>
  <c r="A25" i="7" s="1"/>
  <c r="A26" i="7" s="1"/>
  <c r="A27" i="7" s="1"/>
  <c r="A28" i="7" s="1"/>
  <c r="A29" i="7" s="1"/>
  <c r="A30" i="7" s="1"/>
  <c r="A31" i="7" s="1"/>
  <c r="A32" i="7" s="1"/>
  <c r="A33" i="7" s="1"/>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6" i="7" s="1"/>
  <c r="A147" i="7" s="1"/>
  <c r="A148" i="7" s="1"/>
  <c r="A149" i="7" s="1"/>
  <c r="A150" i="7" s="1"/>
  <c r="A151" i="7" s="1"/>
  <c r="A152" i="7" s="1"/>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173" i="7" s="1"/>
  <c r="A174" i="7" s="1"/>
  <c r="A175" i="7" s="1"/>
  <c r="A176" i="7" s="1"/>
  <c r="A177" i="7" s="1"/>
  <c r="A178" i="7" s="1"/>
  <c r="A179" i="7" s="1"/>
  <c r="A180" i="7" s="1"/>
  <c r="A181" i="7" s="1"/>
  <c r="A182" i="7" s="1"/>
  <c r="A183" i="7" s="1"/>
  <c r="A184" i="7" s="1"/>
  <c r="A185" i="7" s="1"/>
  <c r="A186" i="7" s="1"/>
  <c r="A187" i="7" s="1"/>
  <c r="A188" i="7" s="1"/>
  <c r="A189" i="7" s="1"/>
  <c r="A190" i="7" s="1"/>
  <c r="A191" i="7" s="1"/>
  <c r="A192" i="7" s="1"/>
  <c r="A193" i="7" s="1"/>
  <c r="A194" i="7" s="1"/>
  <c r="A195" i="7" s="1"/>
  <c r="A196" i="7" s="1"/>
  <c r="A197" i="7" s="1"/>
  <c r="A198" i="7" s="1"/>
  <c r="A199" i="7" s="1"/>
  <c r="A200" i="7" s="1"/>
  <c r="A201" i="7" s="1"/>
  <c r="A202" i="7" s="1"/>
  <c r="A203" i="7" s="1"/>
  <c r="A204" i="7" s="1"/>
  <c r="A205" i="7" s="1"/>
  <c r="A206" i="7" s="1"/>
  <c r="A207" i="7" s="1"/>
  <c r="A208" i="7" s="1"/>
  <c r="A209" i="7" s="1"/>
  <c r="A210" i="7" s="1"/>
  <c r="A211" i="7" s="1"/>
  <c r="A212" i="7" s="1"/>
  <c r="A213" i="7" s="1"/>
  <c r="A214" i="7" s="1"/>
  <c r="A215" i="7" s="1"/>
  <c r="A216" i="7" s="1"/>
  <c r="A217" i="7" s="1"/>
  <c r="A218" i="7" s="1"/>
  <c r="A219" i="7" s="1"/>
  <c r="A220" i="7" s="1"/>
  <c r="A221" i="7" s="1"/>
  <c r="A222" i="7" s="1"/>
  <c r="A223" i="7" s="1"/>
  <c r="A224" i="7" s="1"/>
  <c r="A225" i="7" s="1"/>
  <c r="A226" i="7" s="1"/>
  <c r="A227" i="7" s="1"/>
  <c r="A228" i="7" s="1"/>
  <c r="A229" i="7" s="1"/>
  <c r="A230" i="7" s="1"/>
  <c r="A231" i="7" s="1"/>
  <c r="A232" i="7" s="1"/>
  <c r="A233" i="7" s="1"/>
  <c r="A234" i="7" s="1"/>
  <c r="A235" i="7" s="1"/>
  <c r="A236" i="7" s="1"/>
  <c r="A237" i="7" s="1"/>
  <c r="A238" i="7" s="1"/>
  <c r="A239" i="7" s="1"/>
  <c r="A240" i="7" s="1"/>
  <c r="A241" i="7" s="1"/>
  <c r="A242" i="7" s="1"/>
  <c r="A243" i="7" s="1"/>
  <c r="A244" i="7" s="1"/>
  <c r="A245" i="7" s="1"/>
  <c r="A246" i="7" s="1"/>
  <c r="A247" i="7" s="1"/>
  <c r="A248" i="7" s="1"/>
  <c r="A249" i="7" s="1"/>
  <c r="A250" i="7" s="1"/>
  <c r="D5" i="7" l="1"/>
  <c r="D15" i="7"/>
  <c r="D21" i="7"/>
  <c r="D14" i="7"/>
  <c r="D2" i="7"/>
  <c r="D10" i="7"/>
  <c r="D9" i="7"/>
  <c r="D31" i="7"/>
  <c r="D33" i="7"/>
  <c r="D34" i="7"/>
  <c r="D28" i="7"/>
  <c r="D43" i="7"/>
  <c r="D36" i="7"/>
  <c r="D40" i="7"/>
  <c r="D18" i="7"/>
  <c r="D25" i="7"/>
  <c r="D35" i="7"/>
  <c r="D8" i="7"/>
  <c r="D11" i="7"/>
  <c r="D44" i="7"/>
  <c r="D32" i="7"/>
  <c r="D17" i="7"/>
  <c r="D23" i="7"/>
  <c r="D4" i="7"/>
  <c r="D6" i="7"/>
  <c r="D26" i="7"/>
  <c r="D12" i="7"/>
  <c r="D27" i="7"/>
  <c r="D24" i="7"/>
  <c r="D38" i="7"/>
  <c r="D19" i="7"/>
  <c r="D16" i="7"/>
  <c r="D30" i="7"/>
  <c r="D20" i="7"/>
  <c r="D39" i="7"/>
  <c r="D41" i="7"/>
  <c r="D7" i="7"/>
  <c r="D45" i="7"/>
  <c r="D29" i="7"/>
  <c r="D3" i="7"/>
  <c r="D13" i="7"/>
  <c r="D42" i="7"/>
  <c r="D37" i="7"/>
  <c r="D22" i="7"/>
  <c r="D54" i="7" l="1"/>
  <c r="D53" i="7"/>
  <c r="D55" i="7"/>
  <c r="D58" i="7"/>
  <c r="D56" i="7"/>
  <c r="D47" i="7"/>
  <c r="D48" i="7"/>
  <c r="D52" i="7"/>
  <c r="D46" i="7"/>
  <c r="D50" i="7"/>
  <c r="D51" i="7"/>
  <c r="D57" i="7"/>
  <c r="D49" i="7"/>
  <c r="D59" i="7"/>
  <c r="D61" i="7" l="1"/>
  <c r="D60" i="7"/>
  <c r="D63" i="7" l="1"/>
  <c r="D62" i="7"/>
  <c r="D64" i="7" l="1"/>
  <c r="D65" i="7"/>
  <c r="D137" i="7" l="1"/>
  <c r="D66" i="7"/>
  <c r="D67" i="7" l="1"/>
  <c r="D74" i="7"/>
  <c r="D75" i="7"/>
  <c r="D73" i="7"/>
  <c r="D69" i="7"/>
  <c r="D70" i="7"/>
  <c r="D72" i="7"/>
  <c r="D68" i="7"/>
  <c r="D94" i="7"/>
  <c r="D129" i="7"/>
  <c r="D108" i="7"/>
  <c r="D123" i="7"/>
  <c r="D81" i="7"/>
  <c r="D79" i="7"/>
  <c r="D132" i="7"/>
  <c r="D97" i="7"/>
  <c r="D87" i="7"/>
  <c r="D82" i="7"/>
  <c r="D102" i="7"/>
  <c r="D113" i="7"/>
  <c r="D78" i="7"/>
  <c r="D111" i="7"/>
  <c r="D128" i="7"/>
  <c r="D125" i="7"/>
  <c r="D107" i="7"/>
  <c r="D105" i="7"/>
  <c r="D106" i="7"/>
  <c r="D118" i="7"/>
  <c r="D91" i="7"/>
  <c r="D101" i="7"/>
  <c r="D100" i="7"/>
  <c r="D126" i="7"/>
  <c r="D131" i="7"/>
  <c r="D99" i="7"/>
  <c r="D86" i="7"/>
  <c r="D83" i="7"/>
  <c r="D71" i="7"/>
  <c r="D76" i="7"/>
  <c r="D98" i="7"/>
  <c r="D117" i="7"/>
  <c r="D157" i="7"/>
  <c r="D230" i="7"/>
  <c r="D218" i="7"/>
  <c r="D178" i="7"/>
  <c r="D182" i="7"/>
  <c r="D171" i="7"/>
  <c r="D185" i="7"/>
  <c r="D232" i="7"/>
  <c r="D184" i="7"/>
  <c r="D139" i="7"/>
  <c r="D248" i="7"/>
  <c r="D229" i="7"/>
  <c r="D133" i="7"/>
  <c r="D183" i="7"/>
  <c r="D241" i="7"/>
  <c r="D140" i="7"/>
  <c r="D120" i="7"/>
  <c r="D154" i="7"/>
  <c r="D181" i="7"/>
  <c r="D221" i="7"/>
  <c r="D239" i="7"/>
  <c r="D169" i="7"/>
  <c r="D144" i="7"/>
  <c r="D211" i="7"/>
  <c r="D149" i="7"/>
  <c r="D233" i="7"/>
  <c r="D202" i="7"/>
  <c r="D177" i="7"/>
  <c r="D130" i="7"/>
  <c r="D174" i="7"/>
  <c r="D210" i="7"/>
  <c r="D238" i="7"/>
  <c r="D136" i="7"/>
  <c r="D215" i="7"/>
  <c r="D186" i="7"/>
  <c r="D155" i="7"/>
  <c r="D109" i="7"/>
  <c r="D167" i="7"/>
  <c r="D93" i="7"/>
  <c r="D121" i="7"/>
  <c r="D151" i="7"/>
  <c r="D235" i="7"/>
  <c r="D237" i="7"/>
  <c r="D84" i="7"/>
  <c r="D188" i="7"/>
  <c r="D116" i="7"/>
  <c r="D192" i="7"/>
  <c r="D135" i="7"/>
  <c r="D92" i="7"/>
  <c r="D95" i="7"/>
  <c r="D114" i="7"/>
  <c r="D250" i="7"/>
  <c r="D194" i="7"/>
  <c r="D127" i="7"/>
  <c r="D80" i="7"/>
  <c r="D223" i="7"/>
  <c r="D242" i="7"/>
  <c r="D162" i="7"/>
  <c r="D122" i="7"/>
  <c r="D201" i="7"/>
  <c r="D216" i="7"/>
  <c r="D147" i="7"/>
  <c r="D196" i="7"/>
  <c r="D243" i="7"/>
  <c r="D224" i="7"/>
  <c r="D176" i="7"/>
  <c r="D141" i="7"/>
  <c r="D200" i="7"/>
  <c r="D164" i="7"/>
  <c r="D153" i="7"/>
  <c r="D138" i="7"/>
  <c r="D191" i="7"/>
  <c r="D156" i="7"/>
  <c r="D158" i="7"/>
  <c r="D187" i="7"/>
  <c r="D208" i="7"/>
  <c r="D249" i="7"/>
  <c r="D227" i="7"/>
  <c r="D189" i="7"/>
  <c r="D168" i="7"/>
  <c r="D247" i="7"/>
  <c r="D222" i="7"/>
  <c r="D134" i="7"/>
  <c r="D240" i="7"/>
  <c r="D217" i="7"/>
  <c r="D165" i="7"/>
  <c r="D142" i="7"/>
  <c r="D146" i="7"/>
  <c r="D234" i="7"/>
  <c r="D173" i="7"/>
  <c r="D212" i="7"/>
  <c r="D112" i="7"/>
  <c r="D198" i="7"/>
  <c r="D160" i="7"/>
  <c r="D197" i="7"/>
  <c r="D207" i="7"/>
  <c r="D231" i="7"/>
  <c r="D206" i="7"/>
  <c r="D170" i="7"/>
  <c r="D220" i="7"/>
  <c r="D226" i="7"/>
  <c r="D193" i="7"/>
  <c r="D209" i="7"/>
  <c r="D225" i="7"/>
  <c r="D119" i="7"/>
  <c r="D228" i="7"/>
  <c r="D179" i="7"/>
  <c r="D172" i="7"/>
  <c r="D152" i="7"/>
  <c r="D161" i="7"/>
  <c r="D214" i="7"/>
  <c r="D166" i="7"/>
  <c r="D199" i="7"/>
  <c r="D244" i="7"/>
  <c r="D150" i="7"/>
  <c r="D90" i="7"/>
  <c r="D110" i="7"/>
  <c r="D175" i="7"/>
  <c r="D195" i="7"/>
  <c r="D159" i="7"/>
  <c r="D89" i="7"/>
  <c r="D148" i="7"/>
  <c r="D203" i="7"/>
  <c r="D246" i="7"/>
  <c r="D88" i="7"/>
  <c r="D180" i="7"/>
  <c r="D104" i="7"/>
  <c r="D205" i="7"/>
  <c r="D85" i="7"/>
  <c r="D103" i="7"/>
  <c r="D163" i="7"/>
  <c r="D143" i="7"/>
  <c r="D96" i="7"/>
  <c r="D219" i="7"/>
  <c r="D204" i="7"/>
  <c r="D213" i="7"/>
  <c r="D236" i="7"/>
  <c r="D190" i="7"/>
  <c r="D245" i="7"/>
  <c r="D124" i="7"/>
  <c r="D77" i="7"/>
  <c r="D145" i="7"/>
  <c r="D115" i="7"/>
  <c r="C2" i="7" l="1"/>
  <c r="C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<sst xmlns="http://schemas.openxmlformats.org/spreadsheetml/2006/main" count="1268" uniqueCount="726">
  <si>
    <t>Name of University:</t>
  </si>
  <si>
    <t>Country of University:</t>
  </si>
  <si>
    <t>Title of Bachelor degree:</t>
  </si>
  <si>
    <t>AD - Andorra</t>
  </si>
  <si>
    <t>AE - United Arab Emirates</t>
  </si>
  <si>
    <t>AF - Afghanistan</t>
  </si>
  <si>
    <t>AG - Antigua and Barbuda</t>
  </si>
  <si>
    <t>AI - Anguilla</t>
  </si>
  <si>
    <t>AL - Albania</t>
  </si>
  <si>
    <t>AM - Armenia</t>
  </si>
  <si>
    <t>AO - Angola</t>
  </si>
  <si>
    <t>AQ - Antarctica</t>
  </si>
  <si>
    <t>AR - Argentina</t>
  </si>
  <si>
    <t>AS - American Samoa</t>
  </si>
  <si>
    <t>AT - Austria</t>
  </si>
  <si>
    <t>AU - Australia</t>
  </si>
  <si>
    <t>AW - Aruba</t>
  </si>
  <si>
    <t>AX - Åland Islands</t>
  </si>
  <si>
    <t>AZ - Azerbaijan</t>
  </si>
  <si>
    <t>BA - Bosnia and Herzegovina</t>
  </si>
  <si>
    <t>BB - Barbados</t>
  </si>
  <si>
    <t>BD - Bangladesh</t>
  </si>
  <si>
    <t>BE - Belgium</t>
  </si>
  <si>
    <t>BF - Burkina Faso</t>
  </si>
  <si>
    <t>BG - Bulgaria</t>
  </si>
  <si>
    <t>BH - Bahrain</t>
  </si>
  <si>
    <t>BI - Burundi</t>
  </si>
  <si>
    <t>BJ - Benin</t>
  </si>
  <si>
    <t>BL - Saint Barthélemy</t>
  </si>
  <si>
    <t>BM - Bermuda</t>
  </si>
  <si>
    <t>BN - Brunei Darussalam</t>
  </si>
  <si>
    <t>BO - Bolivia (Plurinational State of)</t>
  </si>
  <si>
    <t>BQ - Bonaire, Sint Eustatius and Saba</t>
  </si>
  <si>
    <t>BR - Brazil</t>
  </si>
  <si>
    <t>BS - Bahamas</t>
  </si>
  <si>
    <t>BT - Bhutan</t>
  </si>
  <si>
    <t>BV - Bouvet Island</t>
  </si>
  <si>
    <t>BW - Botswana</t>
  </si>
  <si>
    <t>BY - Belarus</t>
  </si>
  <si>
    <t>BZ - Belize</t>
  </si>
  <si>
    <t>CA - Canada</t>
  </si>
  <si>
    <t>CC - Cocos (Keeling) Islands</t>
  </si>
  <si>
    <t>CD - Congo, Democratic Republic of the</t>
  </si>
  <si>
    <t>CF - Central African Republic</t>
  </si>
  <si>
    <t>CG - Congo</t>
  </si>
  <si>
    <t>CH - Switzerland</t>
  </si>
  <si>
    <t>CI - Côte d'Ivoire</t>
  </si>
  <si>
    <t>CK - Cook Islands</t>
  </si>
  <si>
    <t>CL - Chile</t>
  </si>
  <si>
    <t>CM - Cameroon</t>
  </si>
  <si>
    <t>CN - China</t>
  </si>
  <si>
    <t>CO - Colombia</t>
  </si>
  <si>
    <t>CR - Costa Rica</t>
  </si>
  <si>
    <t>CU - Cuba</t>
  </si>
  <si>
    <t>CV - Cabo Verde</t>
  </si>
  <si>
    <t>CW - Curaçao</t>
  </si>
  <si>
    <t>CX - Christmas Island</t>
  </si>
  <si>
    <t>CY - Cyprus</t>
  </si>
  <si>
    <t>CZ - Czechia</t>
  </si>
  <si>
    <t>DE - Germany</t>
  </si>
  <si>
    <t>DJ - Djibouti</t>
  </si>
  <si>
    <t>DK - Denmark</t>
  </si>
  <si>
    <t>DM - Dominica</t>
  </si>
  <si>
    <t>DO - Dominican Republic</t>
  </si>
  <si>
    <t>DZ - Algeria</t>
  </si>
  <si>
    <t>EC - Ecuador</t>
  </si>
  <si>
    <t>EE - Estonia</t>
  </si>
  <si>
    <t>EG - Egypt</t>
  </si>
  <si>
    <t>EH - Western Sahara</t>
  </si>
  <si>
    <t>ER - Eritrea</t>
  </si>
  <si>
    <t>ES - Spain</t>
  </si>
  <si>
    <t>ET - Ethiopia</t>
  </si>
  <si>
    <t>FI - Finland</t>
  </si>
  <si>
    <t>FJ - Fiji</t>
  </si>
  <si>
    <t>FK - Falkland Islands (Malvinas)</t>
  </si>
  <si>
    <t>FM - Micronesia (Federated States of)</t>
  </si>
  <si>
    <t>FO - Faroe Islands</t>
  </si>
  <si>
    <t>FR - France</t>
  </si>
  <si>
    <t>GA - Gabon</t>
  </si>
  <si>
    <t>GB - United Kingdom of Great Britain and Northern Ireland</t>
  </si>
  <si>
    <t>GD - Grenada</t>
  </si>
  <si>
    <t>GE - Georgia</t>
  </si>
  <si>
    <t>GF - French Guiana</t>
  </si>
  <si>
    <t>GG - Guernsey</t>
  </si>
  <si>
    <t>GH - Ghana</t>
  </si>
  <si>
    <t>GI - Gibraltar</t>
  </si>
  <si>
    <t>GL - Greenland</t>
  </si>
  <si>
    <t>GM - Gambia</t>
  </si>
  <si>
    <t>GN - Guinea</t>
  </si>
  <si>
    <t>GP - Guadeloupe</t>
  </si>
  <si>
    <t>GQ - Equatorial Guinea</t>
  </si>
  <si>
    <t>GR - Greece</t>
  </si>
  <si>
    <t>GS - South Georgia and the South Sandwich Islands</t>
  </si>
  <si>
    <t>GT - Guatemala</t>
  </si>
  <si>
    <t>GU - Guam</t>
  </si>
  <si>
    <t>GW - Guinea-Bissau</t>
  </si>
  <si>
    <t>GY - Guyana</t>
  </si>
  <si>
    <t>HK - Hong Kong</t>
  </si>
  <si>
    <t>HM - Heard Island and McDonald Islands</t>
  </si>
  <si>
    <t>HN - Honduras</t>
  </si>
  <si>
    <t>HR - Croatia</t>
  </si>
  <si>
    <t>HT - Haiti</t>
  </si>
  <si>
    <t>HU - Hungary</t>
  </si>
  <si>
    <t>ID - Indonesia</t>
  </si>
  <si>
    <t>IE - Ireland</t>
  </si>
  <si>
    <t>IL - Israel</t>
  </si>
  <si>
    <t>IM - Isle of Man</t>
  </si>
  <si>
    <t>IN - India</t>
  </si>
  <si>
    <t>IO - British Indian Ocean Territory</t>
  </si>
  <si>
    <t>IQ - Iraq</t>
  </si>
  <si>
    <t>IR - Iran (Islamic Republic of)</t>
  </si>
  <si>
    <t>IS - Iceland</t>
  </si>
  <si>
    <t>IT - Italy</t>
  </si>
  <si>
    <t>JE - Jersey</t>
  </si>
  <si>
    <t>JM - Jamaica</t>
  </si>
  <si>
    <t>JO - Jordan</t>
  </si>
  <si>
    <t>JP - Japan</t>
  </si>
  <si>
    <t>KE - Kenya</t>
  </si>
  <si>
    <t>KG - Kyrgyzstan</t>
  </si>
  <si>
    <t>KH - Cambodia</t>
  </si>
  <si>
    <t>KI - Kiribati</t>
  </si>
  <si>
    <t>KM - Comoros</t>
  </si>
  <si>
    <t>KN - Saint Kitts and Nevis</t>
  </si>
  <si>
    <t>KP - Korea (Democratic People's Republic of)</t>
  </si>
  <si>
    <t>KR - Korea, Republic of</t>
  </si>
  <si>
    <t>KW - Kuwait</t>
  </si>
  <si>
    <t>KY - Cayman Islands</t>
  </si>
  <si>
    <t>KZ - Kazakhstan</t>
  </si>
  <si>
    <t>LA - Lao People's Democratic Republic</t>
  </si>
  <si>
    <t>LB - Lebanon</t>
  </si>
  <si>
    <t>LC - Saint Lucia</t>
  </si>
  <si>
    <t>LI - Liechtenstein</t>
  </si>
  <si>
    <t>LK - Sri Lanka</t>
  </si>
  <si>
    <t>LR - Liberia</t>
  </si>
  <si>
    <t>LS - Lesotho</t>
  </si>
  <si>
    <t>LT - Lithuania</t>
  </si>
  <si>
    <t>LU - Luxembourg</t>
  </si>
  <si>
    <t>LV - Latvia</t>
  </si>
  <si>
    <t>LY - Libya</t>
  </si>
  <si>
    <t>MA - Morocco</t>
  </si>
  <si>
    <t>MC - Monaco</t>
  </si>
  <si>
    <t>MD - Moldova, Republic of</t>
  </si>
  <si>
    <t>ME - Montenegro</t>
  </si>
  <si>
    <t>MF - Saint Martin (French part)</t>
  </si>
  <si>
    <t>MG - Madagascar</t>
  </si>
  <si>
    <t>MH - Marshall Islands</t>
  </si>
  <si>
    <t>MK - North Macedonia</t>
  </si>
  <si>
    <t>ML - Mali</t>
  </si>
  <si>
    <t>MM - Myanmar</t>
  </si>
  <si>
    <t>MN - Mongolia</t>
  </si>
  <si>
    <t>MO - Macao</t>
  </si>
  <si>
    <t>MP - Northern Mariana Islands</t>
  </si>
  <si>
    <t>MQ - Martinique</t>
  </si>
  <si>
    <t>MR - Mauritania</t>
  </si>
  <si>
    <t>MS - Montserrat</t>
  </si>
  <si>
    <t>MT - Malta</t>
  </si>
  <si>
    <t>MU - Mauritius</t>
  </si>
  <si>
    <t>MV - Maldives</t>
  </si>
  <si>
    <t>MW - Malawi</t>
  </si>
  <si>
    <t>MX - Mexico</t>
  </si>
  <si>
    <t>MY - Malaysia</t>
  </si>
  <si>
    <t>MZ - Mozambique</t>
  </si>
  <si>
    <t>NA - Namibia</t>
  </si>
  <si>
    <t>NC - New Caledonia</t>
  </si>
  <si>
    <t>NE - Niger</t>
  </si>
  <si>
    <t>NF - Norfolk Island</t>
  </si>
  <si>
    <t>NG - Nigeria</t>
  </si>
  <si>
    <t>NI - Nicaragua</t>
  </si>
  <si>
    <t>NL - Netherlands</t>
  </si>
  <si>
    <t>NO - Norway</t>
  </si>
  <si>
    <t>NP - Nepal</t>
  </si>
  <si>
    <t>NR - Nauru</t>
  </si>
  <si>
    <t>NU - Niue</t>
  </si>
  <si>
    <t>NZ - New Zealand</t>
  </si>
  <si>
    <t>OM - Oman</t>
  </si>
  <si>
    <t>PA - Panama</t>
  </si>
  <si>
    <t>PE - Peru</t>
  </si>
  <si>
    <t>PF - French Polynesia</t>
  </si>
  <si>
    <t>PG - Papua New Guinea</t>
  </si>
  <si>
    <t>PH - Philippines</t>
  </si>
  <si>
    <t>PK - Pakistan</t>
  </si>
  <si>
    <t>PL - Poland</t>
  </si>
  <si>
    <t>PM - Saint Pierre and Miquelon</t>
  </si>
  <si>
    <t>PN - Pitcairn</t>
  </si>
  <si>
    <t>PR - Puerto Rico</t>
  </si>
  <si>
    <t>PS - Palestine, State of</t>
  </si>
  <si>
    <t>PT - Portugal</t>
  </si>
  <si>
    <t>PW - Palau</t>
  </si>
  <si>
    <t>PY - Paraguay</t>
  </si>
  <si>
    <t>QA - Qatar</t>
  </si>
  <si>
    <t>RE - Réunion</t>
  </si>
  <si>
    <t>RO - Romania</t>
  </si>
  <si>
    <t>RS - Serbia</t>
  </si>
  <si>
    <t>RU - Russian Federation</t>
  </si>
  <si>
    <t>RW - Rwanda</t>
  </si>
  <si>
    <t>SA - Saudi Arabia</t>
  </si>
  <si>
    <t>SB - Solomon Islands</t>
  </si>
  <si>
    <t>SC - Seychelles</t>
  </si>
  <si>
    <t>SD - Sudan</t>
  </si>
  <si>
    <t>SE - Sweden</t>
  </si>
  <si>
    <t>SG - Singapore</t>
  </si>
  <si>
    <t>SH - Saint Helena, Ascension and Tristan da Cunha</t>
  </si>
  <si>
    <t>SI - Slovenia</t>
  </si>
  <si>
    <t>SJ - Svalbard and Jan Mayen</t>
  </si>
  <si>
    <t>SK - Slovakia</t>
  </si>
  <si>
    <t>SL - Sierra Leone</t>
  </si>
  <si>
    <t>SM - San Marino</t>
  </si>
  <si>
    <t>SN - Senegal</t>
  </si>
  <si>
    <t>SO - Somalia</t>
  </si>
  <si>
    <t>SR - Suriname</t>
  </si>
  <si>
    <t>SS - South Sudan</t>
  </si>
  <si>
    <t>ST - Sao Tome and Principe</t>
  </si>
  <si>
    <t>SV - El Salvador</t>
  </si>
  <si>
    <t>SX - Sint Maarten (Dutch part)</t>
  </si>
  <si>
    <t>SY - Syrian Arab Republic</t>
  </si>
  <si>
    <t>SZ - Eswatini</t>
  </si>
  <si>
    <t>TC - Turks and Caicos Islands</t>
  </si>
  <si>
    <t>TD - Chad</t>
  </si>
  <si>
    <t>TF - French Southern Territories</t>
  </si>
  <si>
    <t>TG - Togo</t>
  </si>
  <si>
    <t>TH - Thailand</t>
  </si>
  <si>
    <t>TJ - Tajikistan</t>
  </si>
  <si>
    <t>TK - Tokelau</t>
  </si>
  <si>
    <t>TL - Timor-Leste</t>
  </si>
  <si>
    <t>TM - Turkmenistan</t>
  </si>
  <si>
    <t>TN - Tunisia</t>
  </si>
  <si>
    <t>TO - Tonga</t>
  </si>
  <si>
    <t>TR - Turkey</t>
  </si>
  <si>
    <t>TT - Trinidad and Tobago</t>
  </si>
  <si>
    <t>TV - Tuvalu</t>
  </si>
  <si>
    <t>TW - Taiwan, Province of China</t>
  </si>
  <si>
    <t>TZ - Tanzania, United Republic of</t>
  </si>
  <si>
    <t>UA - Ukraine</t>
  </si>
  <si>
    <t>UG - Uganda</t>
  </si>
  <si>
    <t>UM - United States Minor Outlying Islands</t>
  </si>
  <si>
    <t>US - United States of America</t>
  </si>
  <si>
    <t>UY - Uruguay</t>
  </si>
  <si>
    <t>UZ - Uzbekistan</t>
  </si>
  <si>
    <t>VA - Holy See</t>
  </si>
  <si>
    <t>VC - Saint Vincent and the Grenadines</t>
  </si>
  <si>
    <t>VE - Venezuela (Bolivarian Republic of)</t>
  </si>
  <si>
    <t>VG - Virgin Islands (British)</t>
  </si>
  <si>
    <t>VI - Virgin Islands (U.S.)</t>
  </si>
  <si>
    <t>VN - Viet Nam</t>
  </si>
  <si>
    <t>VU - Vanuatu</t>
  </si>
  <si>
    <t>WF - Wallis and Futuna</t>
  </si>
  <si>
    <t>WS - Samoa</t>
  </si>
  <si>
    <t>YE - Yemen</t>
  </si>
  <si>
    <t>YT - Mayotte</t>
  </si>
  <si>
    <t>ZA - South Africa</t>
  </si>
  <si>
    <t>ZM - Zambia</t>
  </si>
  <si>
    <t>ZW - Zimbabwe</t>
  </si>
  <si>
    <t>Name:</t>
  </si>
  <si>
    <t>Your plan for the future and motivation to study at DTU</t>
  </si>
  <si>
    <t>Other relevant information for your admission at DTU (if applicable)</t>
  </si>
  <si>
    <t xml:space="preserve">Have you applied to DTU before (if applicable) – </t>
  </si>
  <si>
    <t>If rejected: explain how you have upgraded your qualifications since then (max. 500 characters)</t>
  </si>
  <si>
    <t>Yes/No:</t>
  </si>
  <si>
    <t>Write name (and/or) course code of course no. 1</t>
  </si>
  <si>
    <t>Title of qualifying degree:</t>
  </si>
  <si>
    <t>Grade scale minimum (home university)</t>
  </si>
  <si>
    <t>Passing grade (home university):</t>
  </si>
  <si>
    <t>Grade scale maximum (home university)</t>
  </si>
  <si>
    <t>Minimum required credits for graduation (home university):</t>
  </si>
  <si>
    <t>Country of home University:</t>
  </si>
  <si>
    <t>Name of home University:</t>
  </si>
  <si>
    <t>Full name:</t>
  </si>
  <si>
    <t>Nominal length of qualifying degree (years):</t>
  </si>
  <si>
    <t>Write name (and/or) course code of course no. 2</t>
  </si>
  <si>
    <t>Write name (and/or) course code of course no. 3</t>
  </si>
  <si>
    <t>Write name (and/or) course code of course no. 4</t>
  </si>
  <si>
    <t>Write name (and/or) course code of course no. 5</t>
  </si>
  <si>
    <t>Write name (and/or) course code of course no. 6</t>
  </si>
  <si>
    <t>Write name (and/or) course code of course no. 7</t>
  </si>
  <si>
    <t>Write name (and/or) course code of course no. 8</t>
  </si>
  <si>
    <t>Write name (and/or) course code of course no. 9</t>
  </si>
  <si>
    <t>Write name (and/or) course code of course no. 10</t>
  </si>
  <si>
    <t>Write name (and/or) course code of course no. 11</t>
  </si>
  <si>
    <t>Write name (and/or) course code of course no. 12</t>
  </si>
  <si>
    <t>Write name (and/or) course code of course no. 13</t>
  </si>
  <si>
    <t>Write name (and/or) course code of course no. 14</t>
  </si>
  <si>
    <t>Write name (and/or) course code of course no. 15</t>
  </si>
  <si>
    <t>Write name (and/or) course code of course no. 16</t>
  </si>
  <si>
    <t>Write name (and/or) course code of course no. 17</t>
  </si>
  <si>
    <t>Write name (and/or) course code of course no. 18</t>
  </si>
  <si>
    <t>Write name (and/or) course code of course no. 19</t>
  </si>
  <si>
    <t>Write name (and/or) course code of course no. 20</t>
  </si>
  <si>
    <t>Write name (and/or) course code of course no. 21</t>
  </si>
  <si>
    <t>Write name (and/or) course code of course no. 22</t>
  </si>
  <si>
    <t>Write name (and/or) course code of course no. 23</t>
  </si>
  <si>
    <t>Write name (and/or) course code of course no. 24</t>
  </si>
  <si>
    <t>Write name (and/or) course code of course no. 25</t>
  </si>
  <si>
    <t>Write name (and/or) course code of course no. 26</t>
  </si>
  <si>
    <t>Write name (and/or) course code of course no. 27</t>
  </si>
  <si>
    <t>Write name (and/or) course code of course no. 28</t>
  </si>
  <si>
    <t>Write name (and/or) course code of course no. 29</t>
  </si>
  <si>
    <t>Write name (and/or) course code of course no. 30</t>
  </si>
  <si>
    <t>Write name (and/or) course code of course no. 31</t>
  </si>
  <si>
    <t>Write name (and/or) course code of course no. 32</t>
  </si>
  <si>
    <t>Write name (and/or) course code of course no. 33</t>
  </si>
  <si>
    <t>Write name (and/or) course code of course no. 34</t>
  </si>
  <si>
    <t>Write name (and/or) course code of course no. 35</t>
  </si>
  <si>
    <t>Write name (and/or) course code of course no. 36</t>
  </si>
  <si>
    <t>Write name (and/or) course code of course no. 37</t>
  </si>
  <si>
    <t>Write name (and/or) course code of course no. 38</t>
  </si>
  <si>
    <t>Write name (and/or) course code of course no. 39</t>
  </si>
  <si>
    <t>Write name (and/or) course code of course no. 40</t>
  </si>
  <si>
    <t>Write name (and/or) course code of course no. 41</t>
  </si>
  <si>
    <t>Write name (and/or) course code of course no. 42</t>
  </si>
  <si>
    <t>Write name (and/or) course code of course no. 43</t>
  </si>
  <si>
    <t>Write name (and/or) course code of course no. 44</t>
  </si>
  <si>
    <t>Write name (and/or) course code of course no. 45</t>
  </si>
  <si>
    <t>Write name (and/or) course code of course no. 46</t>
  </si>
  <si>
    <t>Write name (and/or) course code of course no. 47</t>
  </si>
  <si>
    <t>Write name (and/or) course code of course no. 48</t>
  </si>
  <si>
    <t>Write name (and/or) course code of course no. 49</t>
  </si>
  <si>
    <t>Write name (and/or) course code of course no. 50</t>
  </si>
  <si>
    <t>Write name (and/or) course code of course no. 51</t>
  </si>
  <si>
    <t>Write name (and/or) course code of course no. 52</t>
  </si>
  <si>
    <t>Write name (and/or) course code of course no. 53</t>
  </si>
  <si>
    <t>Write name (and/or) course code of course no. 54</t>
  </si>
  <si>
    <t>Write name (and/or) course code of course no. 55</t>
  </si>
  <si>
    <t>Write name (and/or) course code of course no. 56</t>
  </si>
  <si>
    <t>Write name (and/or) course code of course no. 57</t>
  </si>
  <si>
    <t>Write name (and/or) course code of course no. 58</t>
  </si>
  <si>
    <t>Write name (and/or) course code of course no. 59</t>
  </si>
  <si>
    <t>Write name (and/or) course code of course no. 60</t>
  </si>
  <si>
    <t>Write name (and/or) course code of course no. 61</t>
  </si>
  <si>
    <t>Write name (and/or) course code of course no. 62</t>
  </si>
  <si>
    <t>Write name (and/or) course code of course no. 63</t>
  </si>
  <si>
    <t>Write name (and/or) course code of course no. 64</t>
  </si>
  <si>
    <t>Write name (and/or) course code of course no. 65</t>
  </si>
  <si>
    <t>Write name (and/or) course code of course no. 66</t>
  </si>
  <si>
    <t>Write name (and/or) course code of course no. 67</t>
  </si>
  <si>
    <t>Write name (and/or) course code of course no. 68</t>
  </si>
  <si>
    <t>Write name (and/or) course code of course no. 69</t>
  </si>
  <si>
    <t>Write name (and/or) course code of course no. 70</t>
  </si>
  <si>
    <t>Write name (and/or) course code of course no. 71</t>
  </si>
  <si>
    <t>Write name (and/or) course code of course no. 72</t>
  </si>
  <si>
    <t>Write name (and/or) course code of course no. 73</t>
  </si>
  <si>
    <t>Write name (and/or) course code of course no. 74</t>
  </si>
  <si>
    <t>Write name (and/or) course code of course no. 75</t>
  </si>
  <si>
    <t>Write name (and/or) course code of course no. 76</t>
  </si>
  <si>
    <t>Write name (and/or) course code of course no. 77</t>
  </si>
  <si>
    <t>Write name (and/or) course code of course no. 78</t>
  </si>
  <si>
    <t>Write name (and/or) course code of course no. 79</t>
  </si>
  <si>
    <t>Write name (and/or) course code of course no. 80</t>
  </si>
  <si>
    <t>GPA calculated from the list of courses below in your home university grade scale (comparable to your transcript)</t>
  </si>
  <si>
    <t>4/4. Course Name (a course may only be listed once)</t>
  </si>
  <si>
    <t>3/4. Information on grade scale at your home university:</t>
  </si>
  <si>
    <t>GPA:</t>
  </si>
  <si>
    <t>Full name of the applicant</t>
  </si>
  <si>
    <t>Country of your university</t>
  </si>
  <si>
    <t>State your future academic goals and how your study at DTU will help you achieve these (max. 1000 characters): *</t>
  </si>
  <si>
    <t>Countries</t>
  </si>
  <si>
    <t xml:space="preserve">Find Courses at: </t>
  </si>
  <si>
    <t>Statement of Purpose (sheet 2 of 3)</t>
  </si>
  <si>
    <t>University name</t>
  </si>
  <si>
    <t>Topic</t>
  </si>
  <si>
    <t>Course/Subject number*</t>
  </si>
  <si>
    <t>Course/Subject name*</t>
  </si>
  <si>
    <t>Describe how these courses/subjects support your academic goals (max. 500 characters): *</t>
  </si>
  <si>
    <t>Comments (if applicable)
Max. 150 characters</t>
  </si>
  <si>
    <t>Pre-mapping of Studies (Sheet 3 of 3)</t>
  </si>
  <si>
    <t>Yes</t>
  </si>
  <si>
    <t>No</t>
  </si>
  <si>
    <t>http://kurser.dtu.dk/</t>
  </si>
  <si>
    <r>
      <t xml:space="preserve">It is mandatory to submit a statement of purpose and it is a key document in the decision making process. It is therefore extremely important that you give considerable thought towards preparing the SOP. Be as concise and clear as possible and if you are applying for more than one programme, prepare a SOP for each. Below you will find a form where you must fill in the relevant information.
</t>
    </r>
    <r>
      <rPr>
        <i/>
        <sz val="12"/>
        <color rgb="FFFF0000"/>
        <rFont val="Calibri"/>
        <family val="2"/>
        <scheme val="minor"/>
      </rPr>
      <t>Fields marked with (</t>
    </r>
    <r>
      <rPr>
        <i/>
        <sz val="12"/>
        <rFont val="Calibri"/>
        <family val="2"/>
        <scheme val="minor"/>
      </rPr>
      <t>*</t>
    </r>
    <r>
      <rPr>
        <i/>
        <sz val="12"/>
        <color rgb="FFFF0000"/>
        <rFont val="Calibri"/>
        <family val="2"/>
        <scheme val="minor"/>
      </rPr>
      <t>), are mandatory and must be filled.</t>
    </r>
  </si>
  <si>
    <t>How do you fulfil the academic requirements  
Mention the Course/subject name and number from your academic transcript
(minimum academic level has to be bachelors)</t>
  </si>
  <si>
    <t>Earth and Space Physics and Engineering</t>
  </si>
  <si>
    <t>Mathematics:</t>
  </si>
  <si>
    <t>Linear algebra
(vector, matrices, eigenvalues…)</t>
  </si>
  <si>
    <t>Differential equations
(Ordinary and partial)</t>
  </si>
  <si>
    <t>Statistic and probability
(Distributors, confidence intervals, regression analysis, …)</t>
  </si>
  <si>
    <t>Basic Physics and Science:</t>
  </si>
  <si>
    <t>Mechanics (Newton’s law’s, dynamics, fluid mechanics, etc.</t>
  </si>
  <si>
    <t xml:space="preserve">Thermodynamics 
(Temperature and Heat, thermal properties, first and second law, Ideal gas law ,…) </t>
  </si>
  <si>
    <t>Electromagnetics 
(Electric, magnetic, and electromagnetic field; Maxwell equations, polarization, propagation…)</t>
  </si>
  <si>
    <t xml:space="preserve">Astrophysics 
(Physics of stars, cosmology, astrophysical observations) </t>
  </si>
  <si>
    <t>Geophysics 
(Solid physics of the Earth, the climate system of the Earth)</t>
  </si>
  <si>
    <t>Numerical Analysis &amp; Programming:</t>
  </si>
  <si>
    <t>Basic programming 
(Loops, calls, conditions, etc.)</t>
  </si>
  <si>
    <t xml:space="preserve">Numerical algorithms 
(Solving linear equations, errors, iterations, convergence,…) </t>
  </si>
  <si>
    <t>Basic Electronics and Signal Analysis:</t>
  </si>
  <si>
    <t xml:space="preserve">Signal analysis (Continuous and discrete signals, impulse and frequency response, Fourier transform, power spectra, sampling,…) </t>
  </si>
  <si>
    <t>English language documentation</t>
  </si>
  <si>
    <t xml:space="preserve">- Please fill in the below section regarding your English language certificate
- Note that the DTU TOEFL-code is 1684
</t>
  </si>
  <si>
    <t xml:space="preserve">- Click here for more information on the DTU language requirements
</t>
  </si>
  <si>
    <t>Language test information</t>
  </si>
  <si>
    <t>TOEFL - Internet-based:</t>
  </si>
  <si>
    <t>Appointment Number / Registration number:</t>
  </si>
  <si>
    <t>IELTS Academic:</t>
  </si>
  <si>
    <t>C1 Advanced / Cambridge Advanced English (CAE):</t>
  </si>
  <si>
    <t>Reference Number:</t>
  </si>
  <si>
    <t>I fulfill the English requirements without the need for an English test:</t>
  </si>
  <si>
    <t>Test not taken yet</t>
  </si>
  <si>
    <t>Please specify which date you expect to complete your English test (be sure to upload the registration receipt to your application)</t>
  </si>
  <si>
    <t>Credits</t>
  </si>
  <si>
    <t>Comments</t>
  </si>
  <si>
    <t>Pass/Fail Credits Total:</t>
  </si>
  <si>
    <t>Ongoing Credits Total:</t>
  </si>
  <si>
    <r>
      <t xml:space="preserve">Test Reference Number (TRF): </t>
    </r>
    <r>
      <rPr>
        <sz val="8"/>
        <color rgb="FFFF0000"/>
        <rFont val="Calibri"/>
        <family val="2"/>
        <scheme val="minor"/>
      </rPr>
      <t xml:space="preserve"> </t>
    </r>
    <r>
      <rPr>
        <sz val="8"/>
        <color rgb="FFC00000"/>
        <rFont val="Calibri"/>
        <family val="2"/>
        <scheme val="minor"/>
      </rPr>
      <t>*no spaces</t>
    </r>
  </si>
  <si>
    <t xml:space="preserve">Electric circuits (Circuit laws (Kirchhoff), Thévenin and Norton equivalents, electric components, semiconductor components, op-amps, etc.) </t>
  </si>
  <si>
    <t>Other relevant academic competence / information (max. 500 characters):</t>
  </si>
  <si>
    <t>Link(s) to the matching course(s) from your home university (in English).</t>
  </si>
  <si>
    <r>
      <t xml:space="preserve">The following table is used in the assessment of your application to see how you fulfil the academic prerequisites for the specific MSc programme.
Fill in the tables below with courses from your qualifying education or qualifications obtained in other ways as good, precise, and concise as possible. Note that you might need to write the same course/subject more than once. 
You will most likely not have courses/subjects or qualifications in all areas and that is ok, just leave the field blank. You might also have courses/subjects, which does not fit in the scheme, please leave them out. If you have obtained other academic competences you believe are relevant for your study at DTU, please use the last box to describe these shortly.
</t>
    </r>
    <r>
      <rPr>
        <b/>
        <sz val="11"/>
        <color rgb="FFC00000"/>
        <rFont val="Calibri"/>
        <family val="2"/>
        <scheme val="minor"/>
      </rPr>
      <t xml:space="preserve">
Next to each of the courses below, please insert the corresponding links to the courses from your home university, you are matching them to. 
If there is no link available, you should upload the curricula of the matching courses in pdf format, through the application portal, at the time of applying.</t>
    </r>
  </si>
  <si>
    <t>Bachelor of Natural Science</t>
  </si>
  <si>
    <t>Bachelor of Engineering</t>
  </si>
  <si>
    <t>Bachelor of Science in Engineering</t>
  </si>
  <si>
    <t>Bachelor of Arts with a specialization in Engineering or Natural Science</t>
  </si>
  <si>
    <t>Other</t>
  </si>
  <si>
    <t>Type of Bachelor's degree:</t>
  </si>
  <si>
    <r>
      <t xml:space="preserve">Specific course description links (if availabe in EN)
</t>
    </r>
    <r>
      <rPr>
        <b/>
        <i/>
        <u/>
        <sz val="9"/>
        <color theme="1"/>
        <rFont val="Calibri"/>
        <family val="2"/>
        <scheme val="minor"/>
      </rPr>
      <t>only use if the course falls into the categories mentioned</t>
    </r>
  </si>
  <si>
    <t>Comments (if any)</t>
  </si>
  <si>
    <t>Write name (and/or) course code of course no. 81</t>
  </si>
  <si>
    <t>Write name (and/or) course code of course no. 82</t>
  </si>
  <si>
    <t>Write name (and/or) course code of course no. 83</t>
  </si>
  <si>
    <t>Write name (and/or) course code of course no. 84</t>
  </si>
  <si>
    <t>Write name (and/or) course code of course no. 85</t>
  </si>
  <si>
    <t>Write name (and/or) course code of course no. 86</t>
  </si>
  <si>
    <t>Write name (and/or) course code of course no. 87</t>
  </si>
  <si>
    <t>Write name (and/or) course code of course no. 88</t>
  </si>
  <si>
    <t>Write name (and/or) course code of course no. 89</t>
  </si>
  <si>
    <t>Write name (and/or) course code of course no. 90</t>
  </si>
  <si>
    <t>Write name (and/or) course code of course no. 91</t>
  </si>
  <si>
    <t>Write name (and/or) course code of course no. 92</t>
  </si>
  <si>
    <t>Write name (and/or) course code of course no. 93</t>
  </si>
  <si>
    <t>Write name (and/or) course code of course no. 94</t>
  </si>
  <si>
    <t>Write name (and/or) course code of course no. 95</t>
  </si>
  <si>
    <t>Write name (and/or) course code of course no. 96</t>
  </si>
  <si>
    <t>Write name (and/or) course code of course no. 97</t>
  </si>
  <si>
    <t>Write name (and/or) course code of course no. 98</t>
  </si>
  <si>
    <t>Write name (and/or) course code of course no. 99</t>
  </si>
  <si>
    <t>Ongoing Courses</t>
  </si>
  <si>
    <t>Select two courses/subjects beyond the mandatory ones from the DTU course catalogue (at MSc level) that you plan to take:</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</si>
  <si>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See the two examples below (row 24-25). You will most likely not have courses in all subjects and that is okay. 
- Do not add the "%" sign. For example, instead of 50% just write 50.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</si>
  <si>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Credit estimation for relevant topic</t>
  </si>
  <si>
    <t>Grade estimation for relevant topic</t>
  </si>
  <si>
    <t>Credits (BSc)</t>
  </si>
  <si>
    <t>Local Grade (Bsc)</t>
  </si>
  <si>
    <t>Non-numerically graded courses OR Pass/fail courses</t>
  </si>
  <si>
    <t>Write name of course no. 1</t>
  </si>
  <si>
    <t>Write name of course no. 2</t>
  </si>
  <si>
    <t>Write name of course no. 3</t>
  </si>
  <si>
    <t>Write name of course no. 4</t>
  </si>
  <si>
    <t>Write name of course no. 5</t>
  </si>
  <si>
    <t>Write name of course no. 6</t>
  </si>
  <si>
    <t>Write name of course no. 7</t>
  </si>
  <si>
    <t>Write name of course no. 8</t>
  </si>
  <si>
    <t>Write name of course no. 9</t>
  </si>
  <si>
    <t>Write name of course no. 10</t>
  </si>
  <si>
    <t>Write name of course no. 11</t>
  </si>
  <si>
    <t>Write name of course no. 12</t>
  </si>
  <si>
    <t>Write name of course no. 13</t>
  </si>
  <si>
    <t>Write name of course no. 14</t>
  </si>
  <si>
    <t>Write name of course no. 15</t>
  </si>
  <si>
    <t>Write name of course no. 16</t>
  </si>
  <si>
    <t>Write name of course no. 17</t>
  </si>
  <si>
    <t>Write name of course no. 18</t>
  </si>
  <si>
    <t>Write name of course no. 19</t>
  </si>
  <si>
    <t>Write name of course no. 20</t>
  </si>
  <si>
    <r>
      <t>- This Excel workbook contains three sheets ("</t>
    </r>
    <r>
      <rPr>
        <i/>
        <sz val="10"/>
        <color rgb="FFFF0000"/>
        <rFont val="Calibri"/>
        <family val="2"/>
        <scheme val="minor"/>
      </rPr>
      <t>Pre-Mapping</t>
    </r>
    <r>
      <rPr>
        <i/>
        <sz val="10"/>
        <color theme="1"/>
        <rFont val="Calibri"/>
        <family val="2"/>
        <scheme val="minor"/>
      </rPr>
      <t>", "</t>
    </r>
    <r>
      <rPr>
        <i/>
        <sz val="10"/>
        <color rgb="FF00B0F0"/>
        <rFont val="Calibri"/>
        <family val="2"/>
        <scheme val="minor"/>
      </rPr>
      <t>SOP</t>
    </r>
    <r>
      <rPr>
        <i/>
        <sz val="10"/>
        <color theme="1"/>
        <rFont val="Calibri"/>
        <family val="2"/>
        <scheme val="minor"/>
      </rPr>
      <t>",  and "</t>
    </r>
    <r>
      <rPr>
        <i/>
        <sz val="10"/>
        <color theme="9"/>
        <rFont val="Calibri"/>
        <family val="2"/>
        <scheme val="minor"/>
      </rPr>
      <t>English</t>
    </r>
    <r>
      <rPr>
        <i/>
        <sz val="10"/>
        <color theme="1"/>
        <rFont val="Calibri"/>
        <family val="2"/>
        <scheme val="minor"/>
      </rPr>
      <t xml:space="preserve">" ). The whole workbook has to be uploaded with your application as a single file, in excel format (*.xlsx).
- This workbook is used only as a part of the full assessment of your qualifications and the people evaluating your data have a good understandling of  the pitfalls when translating between different grading systems.
- Fill in your data manually. Do not copy-paste information to the template. In case of problems, please contact: </t>
    </r>
    <r>
      <rPr>
        <b/>
        <i/>
        <sz val="10"/>
        <color theme="1"/>
        <rFont val="Calibri"/>
        <family val="2"/>
        <scheme val="minor"/>
      </rPr>
      <t>mscadmissions@adm.dtu.dk</t>
    </r>
  </si>
  <si>
    <t>1/4. Information on applicant:</t>
  </si>
  <si>
    <t>Niels Bohr</t>
  </si>
  <si>
    <t>Your full name</t>
  </si>
  <si>
    <t>Use the drop-down menu, country where you have obtained your qualifying degree</t>
  </si>
  <si>
    <t>Technical University of Denmark</t>
  </si>
  <si>
    <t>The English name of your home university</t>
  </si>
  <si>
    <t>2/4. Information on Qualifying degree:</t>
  </si>
  <si>
    <t>Bachelor of Science in Mechanical Engineering</t>
  </si>
  <si>
    <t>The full English title of your qualifying degree</t>
  </si>
  <si>
    <t>Nominal length in years of qualifying education assuming full-time study</t>
  </si>
  <si>
    <t>Credits as used by your home university</t>
  </si>
  <si>
    <t>Lowest possible grade one can get at your home university</t>
  </si>
  <si>
    <t>Lowest possible grade for passing a course at your home university</t>
  </si>
  <si>
    <t>An estimate of your Danish GPA (linear conversion to the danish grading system)</t>
  </si>
  <si>
    <t>Maximum possible grade one can get at your home university</t>
  </si>
  <si>
    <t>Prerequisites GPA:</t>
  </si>
  <si>
    <t>GPA for courses of prerequisites (your home university grading scale)</t>
  </si>
  <si>
    <t>% Distribution of course content (estimated):</t>
  </si>
  <si>
    <t>Mathematics </t>
  </si>
  <si>
    <t>Physics</t>
  </si>
  <si>
    <t xml:space="preserve">Statics, strength of materials incl. continuum mechanics </t>
  </si>
  <si>
    <t>Fluid mechanics, engineering thermodynamics, and heat transfer</t>
  </si>
  <si>
    <t>Materials science, and production technology </t>
  </si>
  <si>
    <t>Engineering design methodology</t>
  </si>
  <si>
    <t>Computer programming </t>
  </si>
  <si>
    <t>Advanced Engineering Mathematics 1</t>
  </si>
  <si>
    <t>Physics 1</t>
  </si>
  <si>
    <t>Mechanical engineering practice</t>
  </si>
  <si>
    <t>Manufacturing Technology and Operations Management</t>
  </si>
  <si>
    <t>Strength of materials 1</t>
  </si>
  <si>
    <t>Introduction to Mathematical Statistics</t>
  </si>
  <si>
    <t>Basic fluid mechanics</t>
  </si>
  <si>
    <t>Strength of materials 2</t>
  </si>
  <si>
    <t>Engineering design and problem solving</t>
  </si>
  <si>
    <t>Principles of naval architecture and offshore engineering 1</t>
  </si>
  <si>
    <t>Heat transfer</t>
  </si>
  <si>
    <t>Introduction to programming and data processing</t>
  </si>
  <si>
    <t>python</t>
  </si>
  <si>
    <t>Advanced Engineering Mathematics 2</t>
  </si>
  <si>
    <t>Machine elements - basics</t>
  </si>
  <si>
    <t>Materials science for mechanical engineers</t>
  </si>
  <si>
    <t>Automation, components and systems</t>
  </si>
  <si>
    <t>Project work</t>
  </si>
  <si>
    <t>6 people work</t>
  </si>
  <si>
    <t>Mechanical vibrations</t>
  </si>
  <si>
    <t>Linear control design 1</t>
  </si>
  <si>
    <t>Product design and documentation</t>
  </si>
  <si>
    <t>Water and environmental management</t>
  </si>
  <si>
    <t>Fundamental Chemistry</t>
  </si>
  <si>
    <t>Introduction to Numerical Algorithms</t>
  </si>
  <si>
    <t>Bachelor thesis</t>
  </si>
  <si>
    <t>individual work</t>
  </si>
  <si>
    <t>Theory of Science in Engineering</t>
  </si>
  <si>
    <t>Passed</t>
  </si>
  <si>
    <r>
      <t xml:space="preserve">- This Excel workbook contains three sheets ("GPA", "SOP" and "English"). The whole workbook has to be uploaded with your application as a single file, in excel format (*.xlsx).
- This workbook is used only as a part of the full assessment of your qualifications and the people evaluating your data have a good understanding of the pitfalls when translating between different grading systems.
- After entering all your courses, if everything has been done correctly, the "GPA" field should calculate the corresponding estimations automatically. If not, please review all the data you have entered for errors. In case of problems, please contact: mscadmissions@adm.dtu.dk
- If you want to know more about the cells, you can select them to read more about them.
</t>
    </r>
    <r>
      <rPr>
        <b/>
        <sz val="11"/>
        <rFont val="Cambria"/>
        <family val="1"/>
        <scheme val="major"/>
      </rPr>
      <t>- This sheet should be filled with Microsoft Excel. Other editors may tamper with the formating.</t>
    </r>
  </si>
  <si>
    <t>Step 1 - Information about you:</t>
  </si>
  <si>
    <t>Pass/Fail</t>
  </si>
  <si>
    <t>Numbers</t>
  </si>
  <si>
    <t>Step 2 -  Information on your Bachelor degree:</t>
  </si>
  <si>
    <t>Letters</t>
  </si>
  <si>
    <t>Select an option below:</t>
  </si>
  <si>
    <t>Have you had a DTU student number previously?</t>
  </si>
  <si>
    <t>Step 3 - Information on grade/score/mark scale at your home university:</t>
  </si>
  <si>
    <t>Are your grades/marks/scores numbers or letters or pass/fail?</t>
  </si>
  <si>
    <t>Select an option</t>
  </si>
  <si>
    <t>Be careful! You might need to fill more than 1 table!</t>
  </si>
  <si>
    <t xml:space="preserve">Mandatory field - Pre-Mapping </t>
  </si>
  <si>
    <t>- In the rows below, course name, credits and grades should be provided in accordance with your transcript.
- The subject columns should be filled in providing a rough estimate of the course content in percentage. Only include major course contributions greater than or equal to 30% and only contributions where the subject(s) is being taught as distinguished from merely being used. You will most likely not have courses in all subjects and that is okay. 
- In the 'Specific course description link' column, insert the official course description links for the courses from your home university that fall into at least one of the subjects, if written in English. If an English course description is not available, please upload a PDF.
- Be sure to input only numerical values and use a dot (or comma depending on your computer settings) to separate the decimals.
- Enter all completed courses from your BSc studies. Any Pass/Fail courses should be provided in the designated table below this table. In case you have not finished your BSc programme yet, provide the ongoing courses in the designated table.</t>
  </si>
  <si>
    <t>Select an option below</t>
  </si>
  <si>
    <t>Is the website about the course in English?</t>
  </si>
  <si>
    <r>
      <t xml:space="preserve">Specific course description links (if availabe in EN)
</t>
    </r>
    <r>
      <rPr>
        <b/>
        <i/>
        <u/>
        <sz val="9"/>
        <color theme="1"/>
        <rFont val="Cambria"/>
        <family val="1"/>
        <scheme val="major"/>
      </rPr>
      <t>only use if the course falls into the categories mentioned</t>
    </r>
  </si>
  <si>
    <t>Write the name of course no. 1</t>
  </si>
  <si>
    <t>Write the name of course no. 2</t>
  </si>
  <si>
    <t>Write the name of course no. 3</t>
  </si>
  <si>
    <t>Write the name of course no. 4</t>
  </si>
  <si>
    <t>Write the name of course no. 5</t>
  </si>
  <si>
    <t>Write the name of course no. 6</t>
  </si>
  <si>
    <t>Write the name of course no. 7</t>
  </si>
  <si>
    <t>Write the name of course no. 8</t>
  </si>
  <si>
    <t>Write the name of course no. 9</t>
  </si>
  <si>
    <t>Write the name of course no. 10</t>
  </si>
  <si>
    <t>Write the name of course no. 11</t>
  </si>
  <si>
    <t>Write the name of course no. 12</t>
  </si>
  <si>
    <t>Write the name of course no. 13</t>
  </si>
  <si>
    <t>Write the name of course no. 14</t>
  </si>
  <si>
    <t>Write the name of course no. 15</t>
  </si>
  <si>
    <t>Write the name of course no. 16</t>
  </si>
  <si>
    <t>Write the name of course no. 17</t>
  </si>
  <si>
    <t>Write the name of course no. 18</t>
  </si>
  <si>
    <t>Write the name of course no. 19</t>
  </si>
  <si>
    <t>Write the name of course no. 20</t>
  </si>
  <si>
    <t>Write the name of course no. 21</t>
  </si>
  <si>
    <t>Write the name of course no. 22</t>
  </si>
  <si>
    <t>Write the name of course no. 23</t>
  </si>
  <si>
    <t>Write the name of course no. 24</t>
  </si>
  <si>
    <t>Write the name of course no. 25</t>
  </si>
  <si>
    <t>Write the name of course no. 26</t>
  </si>
  <si>
    <t>Write the name of course no. 27</t>
  </si>
  <si>
    <t>Write the name of course no. 28</t>
  </si>
  <si>
    <t>Write the name of course no. 29</t>
  </si>
  <si>
    <t>Write the name of course no. 30</t>
  </si>
  <si>
    <t>Write the name of course no. 31</t>
  </si>
  <si>
    <t>Write the name of course no. 32</t>
  </si>
  <si>
    <t>Write the name of course no. 33</t>
  </si>
  <si>
    <t>Write the name of course no. 34</t>
  </si>
  <si>
    <t>Write the name of course no. 35</t>
  </si>
  <si>
    <t>Write the name of course no. 36</t>
  </si>
  <si>
    <t>Write the name of course no. 37</t>
  </si>
  <si>
    <t>Write the name of course no. 38</t>
  </si>
  <si>
    <t>Write the name of course no. 39</t>
  </si>
  <si>
    <t>Write the name of course no. 40</t>
  </si>
  <si>
    <t>Write the name of course no. 41</t>
  </si>
  <si>
    <t>Write the name of course no. 42</t>
  </si>
  <si>
    <t>Write the name of course no. 43</t>
  </si>
  <si>
    <t>Write the name of course no. 44</t>
  </si>
  <si>
    <t>Write the name of course no. 45</t>
  </si>
  <si>
    <t>Write the name of course no. 46</t>
  </si>
  <si>
    <t>Write the name of course no. 47</t>
  </si>
  <si>
    <t>Write the name of course no. 48</t>
  </si>
  <si>
    <t>Write the name of course no. 49</t>
  </si>
  <si>
    <t>Write the name of course no. 50</t>
  </si>
  <si>
    <t>Write the name of course no. 51</t>
  </si>
  <si>
    <t>Write the name of course no. 52</t>
  </si>
  <si>
    <t>Write the name of course no. 53</t>
  </si>
  <si>
    <t>Write the name of course no. 54</t>
  </si>
  <si>
    <t>Write the name of course no. 55</t>
  </si>
  <si>
    <t>Write the name of course no. 56</t>
  </si>
  <si>
    <t>Write the name of course no. 57</t>
  </si>
  <si>
    <t>Write the name of course no. 58</t>
  </si>
  <si>
    <t>Write the name of course no. 59</t>
  </si>
  <si>
    <t>Write the name of course no. 60</t>
  </si>
  <si>
    <t>Write the name of course no. 61</t>
  </si>
  <si>
    <t>Write the name of course no. 62</t>
  </si>
  <si>
    <t>Write the name of course no. 63</t>
  </si>
  <si>
    <t>Write the name of course no. 64</t>
  </si>
  <si>
    <t>Write the name of course no. 65</t>
  </si>
  <si>
    <t>Write the name of course no. 66</t>
  </si>
  <si>
    <t>Write the name of course no. 67</t>
  </si>
  <si>
    <t>Write the name of course no. 68</t>
  </si>
  <si>
    <t>Write the name of course no. 69</t>
  </si>
  <si>
    <t>Write the name of course no. 70</t>
  </si>
  <si>
    <t>Write the name of course no. 71</t>
  </si>
  <si>
    <t>Write the name of course no. 72</t>
  </si>
  <si>
    <t>Write the name of course no. 73</t>
  </si>
  <si>
    <t>Write the name of course no. 74</t>
  </si>
  <si>
    <t>Write the name of course no. 75</t>
  </si>
  <si>
    <t>Write the name of course no. 76</t>
  </si>
  <si>
    <t>Write the name of course no. 77</t>
  </si>
  <si>
    <t>Write the name of course no. 78</t>
  </si>
  <si>
    <t>Write the name of course no. 79</t>
  </si>
  <si>
    <t>Write the name of course no. 80</t>
  </si>
  <si>
    <t>Write the name of course no. 81</t>
  </si>
  <si>
    <t>Write the name of course no. 82</t>
  </si>
  <si>
    <t>Write the name of course no. 83</t>
  </si>
  <si>
    <t>Write the name of course no. 84</t>
  </si>
  <si>
    <t>Write the name of course no. 85</t>
  </si>
  <si>
    <t>Write the name of course no. 86</t>
  </si>
  <si>
    <t>Write the name of course no. 87</t>
  </si>
  <si>
    <t>Write the name of course no. 88</t>
  </si>
  <si>
    <t>Write the name of course no. 89</t>
  </si>
  <si>
    <t>Write the name of course no. 90</t>
  </si>
  <si>
    <t>Write the name of course no. 91</t>
  </si>
  <si>
    <t>Write the name of course no. 92</t>
  </si>
  <si>
    <t>Write the name of course no. 93</t>
  </si>
  <si>
    <t>Write the name of course no. 94</t>
  </si>
  <si>
    <t>Write the name of course no. 95</t>
  </si>
  <si>
    <t>Write the name of course no. 96</t>
  </si>
  <si>
    <t>Write the name of course no. 97</t>
  </si>
  <si>
    <t>Write the name of course no. 98</t>
  </si>
  <si>
    <t>Write the name of course no. 99</t>
  </si>
  <si>
    <t>Write the name of course no. 100</t>
  </si>
  <si>
    <t>Write the name of course no. 101</t>
  </si>
  <si>
    <t>Write the name of course no. 102</t>
  </si>
  <si>
    <t>Write the name of course no. 103</t>
  </si>
  <si>
    <t>Write the name of course no. 104</t>
  </si>
  <si>
    <t>Write the name of course no. 105</t>
  </si>
  <si>
    <t>Write the name of course no. 106</t>
  </si>
  <si>
    <t>Write the name of course no. 107</t>
  </si>
  <si>
    <t>Write the name of course no. 108</t>
  </si>
  <si>
    <t>Write the name of course no. 109</t>
  </si>
  <si>
    <t>Write the name of course no. 110</t>
  </si>
  <si>
    <t>Write the name of course no. 111</t>
  </si>
  <si>
    <t>Write the name of course no. 112</t>
  </si>
  <si>
    <t>Write the name of course no. 113</t>
  </si>
  <si>
    <t>Write the name of course no. 114</t>
  </si>
  <si>
    <t>Write the name of course no. 115</t>
  </si>
  <si>
    <t>Write the name of course no. 116</t>
  </si>
  <si>
    <t>Write the name of course no. 117</t>
  </si>
  <si>
    <t>Write the name of course no. 118</t>
  </si>
  <si>
    <t>Write the name of course no. 119</t>
  </si>
  <si>
    <t>Write the name of course no. 120</t>
  </si>
  <si>
    <t>Write the name of course no. 121</t>
  </si>
  <si>
    <t>Write the name of course no. 122</t>
  </si>
  <si>
    <t>Write the name of course no. 123</t>
  </si>
  <si>
    <t>Write the name of course no. 124</t>
  </si>
  <si>
    <t>Write the name of course no. 125</t>
  </si>
  <si>
    <t>Write the name of course no. 126</t>
  </si>
  <si>
    <t>Write the name of course no. 127</t>
  </si>
  <si>
    <t>Write the name of course no. 128</t>
  </si>
  <si>
    <t>Write the name of course no. 129</t>
  </si>
  <si>
    <t>Write the name of course no. 130</t>
  </si>
  <si>
    <t>Write the name of course no. 131</t>
  </si>
  <si>
    <t>Write the name of course no. 132</t>
  </si>
  <si>
    <t>Write the name of course no. 133</t>
  </si>
  <si>
    <t>Write the name of course no. 134</t>
  </si>
  <si>
    <t>Write the name of course no. 135</t>
  </si>
  <si>
    <t>Write the name of course no. 136</t>
  </si>
  <si>
    <t>Write the name of course no. 137</t>
  </si>
  <si>
    <t>Write the name of course no. 138</t>
  </si>
  <si>
    <t>Write the name of course no. 139</t>
  </si>
  <si>
    <t>Write the name of course no. 140</t>
  </si>
  <si>
    <t>Write the name of course no. 141</t>
  </si>
  <si>
    <t>Write the name of course no. 142</t>
  </si>
  <si>
    <t>Write the name of course no. 143</t>
  </si>
  <si>
    <t>Write the name of course no. 144</t>
  </si>
  <si>
    <t>Write the name of course no. 145</t>
  </si>
  <si>
    <t>Write the name of course no. 146</t>
  </si>
  <si>
    <t>Write the name of course no. 147</t>
  </si>
  <si>
    <t>Write the name of course no. 148</t>
  </si>
  <si>
    <t>Write the name of course no. 149</t>
  </si>
  <si>
    <t>Write the name of course no. 150</t>
  </si>
  <si>
    <t>Write name of course no. 21</t>
  </si>
  <si>
    <t>Write name of course no. 22</t>
  </si>
  <si>
    <t>Write name of course no. 23</t>
  </si>
  <si>
    <t>Write name of course no. 24</t>
  </si>
  <si>
    <t>Write name of course no. 25</t>
  </si>
  <si>
    <t>Write name of course no. 26</t>
  </si>
  <si>
    <t>Write name of course no. 27</t>
  </si>
  <si>
    <t>Write name of course no. 28</t>
  </si>
  <si>
    <t>Write name of course no. 29</t>
  </si>
  <si>
    <t>Write name of course no. 30</t>
  </si>
  <si>
    <t>Write name of course no. 31</t>
  </si>
  <si>
    <t>Write name of course no. 32</t>
  </si>
  <si>
    <t>Write name of course no. 33</t>
  </si>
  <si>
    <t>Write name of course no. 34</t>
  </si>
  <si>
    <t>Write name of course no. 35</t>
  </si>
  <si>
    <t>Write name of course no. 36</t>
  </si>
  <si>
    <t>Write name of course no. 37</t>
  </si>
  <si>
    <t>Write name of course no. 38</t>
  </si>
  <si>
    <t>Write name of course no. 39</t>
  </si>
  <si>
    <t>Write name of course no. 40</t>
  </si>
  <si>
    <t>Write name of course no. 41</t>
  </si>
  <si>
    <t>Write name of course no. 42</t>
  </si>
  <si>
    <t>Write name of course no. 43</t>
  </si>
  <si>
    <t>Write name of course no. 44</t>
  </si>
  <si>
    <t>Write name of course no. 45</t>
  </si>
  <si>
    <t>Write name of course no. 46</t>
  </si>
  <si>
    <t>Write name of course no. 47</t>
  </si>
  <si>
    <t>Write name of course no. 48</t>
  </si>
  <si>
    <t>Write name of course no. 49</t>
  </si>
  <si>
    <t>Write name of course no. 50</t>
  </si>
  <si>
    <r>
      <rPr>
        <b/>
        <sz val="11"/>
        <color theme="10"/>
        <rFont val="Cambria"/>
        <family val="1"/>
        <scheme val="major"/>
      </rPr>
      <t>Differential equations</t>
    </r>
    <r>
      <rPr>
        <sz val="11"/>
        <color theme="10"/>
        <rFont val="Cambria"/>
        <family val="1"/>
        <scheme val="major"/>
      </rPr>
      <t xml:space="preserve">
</t>
    </r>
    <r>
      <rPr>
        <sz val="11"/>
        <rFont val="Cambria"/>
        <family val="1"/>
        <scheme val="major"/>
      </rPr>
      <t>(Ordinary and partial)</t>
    </r>
  </si>
  <si>
    <r>
      <rPr>
        <b/>
        <sz val="11"/>
        <color theme="10"/>
        <rFont val="Cambria"/>
        <family val="1"/>
        <scheme val="major"/>
      </rPr>
      <t>Statistic and probability</t>
    </r>
    <r>
      <rPr>
        <sz val="11"/>
        <color theme="10"/>
        <rFont val="Cambria"/>
        <family val="1"/>
        <scheme val="major"/>
      </rPr>
      <t xml:space="preserve">
</t>
    </r>
    <r>
      <rPr>
        <sz val="11"/>
        <rFont val="Cambria"/>
        <family val="1"/>
        <scheme val="major"/>
      </rPr>
      <t>(Distributors, confidence intervals, regression analysis, …)</t>
    </r>
  </si>
  <si>
    <r>
      <rPr>
        <b/>
        <sz val="11"/>
        <color theme="10"/>
        <rFont val="Cambria"/>
        <family val="1"/>
        <scheme val="major"/>
      </rPr>
      <t>Mechanics</t>
    </r>
    <r>
      <rPr>
        <sz val="11"/>
        <color theme="10"/>
        <rFont val="Cambria"/>
        <family val="1"/>
        <scheme val="major"/>
      </rPr>
      <t xml:space="preserve"> </t>
    </r>
    <r>
      <rPr>
        <sz val="11"/>
        <rFont val="Cambria"/>
        <family val="1"/>
        <scheme val="major"/>
      </rPr>
      <t>(Newton’s laws, dynamics, fluid mechanics, etc.</t>
    </r>
  </si>
  <si>
    <r>
      <rPr>
        <b/>
        <sz val="11"/>
        <color theme="10"/>
        <rFont val="Cambria"/>
        <family val="1"/>
        <scheme val="major"/>
      </rPr>
      <t xml:space="preserve">Thermodynamics </t>
    </r>
    <r>
      <rPr>
        <sz val="11"/>
        <color theme="10"/>
        <rFont val="Cambria"/>
        <family val="1"/>
        <scheme val="major"/>
      </rPr>
      <t xml:space="preserve">
</t>
    </r>
    <r>
      <rPr>
        <sz val="11"/>
        <rFont val="Cambria"/>
        <family val="1"/>
        <scheme val="major"/>
      </rPr>
      <t xml:space="preserve">(Temperature and heat, thermal properties, first and second laws, Ideal gas law ,…) </t>
    </r>
  </si>
  <si>
    <r>
      <rPr>
        <b/>
        <sz val="11"/>
        <color theme="10"/>
        <rFont val="Cambria"/>
        <family val="1"/>
        <scheme val="major"/>
      </rPr>
      <t xml:space="preserve">Electromagnetics </t>
    </r>
    <r>
      <rPr>
        <sz val="11"/>
        <color theme="10"/>
        <rFont val="Cambria"/>
        <family val="1"/>
        <scheme val="major"/>
      </rPr>
      <t xml:space="preserve">
</t>
    </r>
    <r>
      <rPr>
        <sz val="11"/>
        <rFont val="Cambria"/>
        <family val="1"/>
        <scheme val="major"/>
      </rPr>
      <t>(Electric, magnetic, and electromagnetic fields; Maxwell equations, polarization, propagation…)</t>
    </r>
  </si>
  <si>
    <r>
      <rPr>
        <b/>
        <sz val="11"/>
        <color theme="10"/>
        <rFont val="Cambria"/>
        <family val="1"/>
        <scheme val="major"/>
      </rPr>
      <t xml:space="preserve">Astrophysics </t>
    </r>
    <r>
      <rPr>
        <sz val="11"/>
        <color theme="10"/>
        <rFont val="Cambria"/>
        <family val="1"/>
        <scheme val="major"/>
      </rPr>
      <t xml:space="preserve">
</t>
    </r>
    <r>
      <rPr>
        <sz val="11"/>
        <rFont val="Cambria"/>
        <family val="1"/>
        <scheme val="major"/>
      </rPr>
      <t xml:space="preserve">(Physics of stars, cosmology, astrophysical observations) </t>
    </r>
  </si>
  <si>
    <r>
      <rPr>
        <b/>
        <sz val="11"/>
        <color theme="10"/>
        <rFont val="Cambria"/>
        <family val="1"/>
        <scheme val="major"/>
      </rPr>
      <t xml:space="preserve">Geophysics </t>
    </r>
    <r>
      <rPr>
        <sz val="11"/>
        <color theme="10"/>
        <rFont val="Cambria"/>
        <family val="1"/>
        <scheme val="major"/>
      </rPr>
      <t xml:space="preserve">
</t>
    </r>
    <r>
      <rPr>
        <sz val="11"/>
        <rFont val="Cambria"/>
        <family val="1"/>
        <scheme val="major"/>
      </rPr>
      <t>(Solid physics of the Earth, the climate system of the Earth)</t>
    </r>
  </si>
  <si>
    <r>
      <rPr>
        <b/>
        <sz val="11"/>
        <color theme="10"/>
        <rFont val="Cambria"/>
        <family val="1"/>
        <scheme val="major"/>
      </rPr>
      <t>Electric circuits</t>
    </r>
    <r>
      <rPr>
        <sz val="11"/>
        <color theme="10"/>
        <rFont val="Cambria"/>
        <family val="1"/>
        <scheme val="major"/>
      </rPr>
      <t xml:space="preserve"> </t>
    </r>
    <r>
      <rPr>
        <sz val="11"/>
        <rFont val="Cambria"/>
        <family val="1"/>
        <scheme val="major"/>
      </rPr>
      <t xml:space="preserve">(Circuit laws (Kirchhoff), Thévenin and Norton equivalents, electric components, semiconductor components, op-amps, etc.) </t>
    </r>
  </si>
  <si>
    <r>
      <rPr>
        <b/>
        <sz val="11"/>
        <color theme="10"/>
        <rFont val="Cambria"/>
        <family val="1"/>
        <scheme val="major"/>
      </rPr>
      <t>Signal analysis</t>
    </r>
    <r>
      <rPr>
        <sz val="11"/>
        <color theme="10"/>
        <rFont val="Cambria"/>
        <family val="1"/>
        <scheme val="major"/>
      </rPr>
      <t xml:space="preserve"> </t>
    </r>
    <r>
      <rPr>
        <sz val="11"/>
        <rFont val="Cambria"/>
        <family val="1"/>
        <scheme val="major"/>
      </rPr>
      <t xml:space="preserve">(Continuous and discrete signals, impulse and frequency response, Fourier transform, power spectra, sampling,…) </t>
    </r>
  </si>
  <si>
    <t xml:space="preserve">               Pre-Mapping for the MSc programme in Earth and Space Physics and Engineering</t>
  </si>
  <si>
    <r>
      <rPr>
        <b/>
        <sz val="11"/>
        <color theme="10"/>
        <rFont val="Cambria"/>
        <family val="1"/>
        <scheme val="major"/>
      </rPr>
      <t>Linear algebra and multivariate calculus</t>
    </r>
    <r>
      <rPr>
        <sz val="11"/>
        <color theme="10"/>
        <rFont val="Cambria"/>
        <family val="1"/>
        <scheme val="major"/>
      </rPr>
      <t xml:space="preserve">
</t>
    </r>
    <r>
      <rPr>
        <sz val="11"/>
        <rFont val="Cambria"/>
        <family val="1"/>
        <scheme val="major"/>
      </rPr>
      <t>(vectors, matrices, eigenvalues…)</t>
    </r>
  </si>
  <si>
    <r>
      <rPr>
        <b/>
        <sz val="11"/>
        <color theme="10"/>
        <rFont val="Cambria"/>
        <family val="1"/>
        <scheme val="major"/>
      </rPr>
      <t>Computer programming</t>
    </r>
    <r>
      <rPr>
        <sz val="11"/>
        <color theme="10"/>
        <rFont val="Cambria"/>
        <family val="1"/>
        <scheme val="major"/>
      </rPr>
      <t xml:space="preserve"> 
</t>
    </r>
    <r>
      <rPr>
        <sz val="11"/>
        <rFont val="Cambria"/>
        <family val="1"/>
        <scheme val="major"/>
      </rPr>
      <t>(Loops, calls, conditions, etc.)</t>
    </r>
  </si>
  <si>
    <t>Please, indicate if you intend to choose one of the six optional specializations proposed by the ESPE programme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</si>
</sst>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quot;%&quot;\ "/>
  </numFmts>
  <fonts count="80">
    <font>
      <sz val="11"/>
      <color theme="1"/>
      <name val="Calibri"/>
      <family val="2"/>
      <scheme val="minor"/>
    </font>
    <font>
      <b/>
      <sz val="11"/>
      <color theme="1"/>
      <name val="Calibri"/>
      <family val="2"/>
      <scheme val="minor"/>
    </font>
    <font>
      <i/>
      <sz val="11"/>
      <color theme="1"/>
      <name val="Calibri"/>
      <family val="2"/>
      <scheme val="minor"/>
    </font>
    <font>
      <b/>
      <sz val="11"/>
      <color rgb="FFFA7D00"/>
      <name val="Calibri"/>
      <family val="2"/>
      <scheme val="minor"/>
    </font>
    <font>
      <b/>
      <i/>
      <sz val="11"/>
      <color rgb="FF3F3F76"/>
      <name val="Calibri"/>
      <family val="2"/>
      <scheme val="minor"/>
    </font>
    <font>
      <i/>
      <sz val="9"/>
      <color rgb="FFFF0000"/>
      <name val="Calibri"/>
      <family val="2"/>
      <scheme val="minor"/>
    </font>
    <font>
      <sz val="16"/>
      <color rgb="FF2E74B5"/>
      <name val="Calibri Light"/>
      <family val="2"/>
    </font>
    <font>
      <b/>
      <sz val="10.5"/>
      <color theme="1"/>
      <name val="CIDFont+F2"/>
    </font>
    <font>
      <u/>
      <sz val="11"/>
      <color theme="10"/>
      <name val="Calibri"/>
      <family val="2"/>
      <scheme val="minor"/>
    </font>
    <font>
      <u/>
      <sz val="11"/>
      <color theme="1"/>
      <name val="Calibri"/>
      <family val="2"/>
      <scheme val="minor"/>
    </font>
    <font>
      <sz val="18"/>
      <color theme="1"/>
      <name val="Calibri"/>
      <family val="2"/>
      <scheme val="minor"/>
    </font>
    <font>
      <sz val="22"/>
      <color theme="1"/>
      <name val="Calibri"/>
      <family val="2"/>
      <scheme val="minor"/>
    </font>
    <font>
      <sz val="8"/>
      <color rgb="FFFF0000"/>
      <name val="Calibri"/>
      <family val="2"/>
      <scheme val="minor"/>
    </font>
    <font>
      <i/>
      <sz val="12"/>
      <color rgb="FF3F3F76"/>
      <name val="Calibri"/>
      <family val="2"/>
      <scheme val="minor"/>
    </font>
    <font>
      <i/>
      <sz val="11"/>
      <color rgb="FF3F3F76"/>
      <name val="Calibri"/>
      <family val="2"/>
      <scheme val="minor"/>
    </font>
    <font>
      <i/>
      <sz val="12"/>
      <color theme="1"/>
      <name val="Calibri"/>
      <family val="2"/>
      <scheme val="minor"/>
    </font>
    <font>
      <i/>
      <sz val="10"/>
      <color theme="1"/>
      <name val="Calibri"/>
      <family val="2"/>
      <scheme val="minor"/>
    </font>
    <font>
      <b/>
      <i/>
      <u/>
      <sz val="12"/>
      <color theme="1"/>
      <name val="Calibri"/>
      <family val="2"/>
      <scheme val="minor"/>
    </font>
    <font>
      <i/>
      <sz val="9"/>
      <color theme="0"/>
      <name val="Calibri"/>
      <family val="2"/>
      <scheme val="minor"/>
    </font>
    <font>
      <sz val="18"/>
      <color theme="3" tint="0.39997558519241921"/>
      <name val="Calibri"/>
      <family val="2"/>
      <scheme val="minor"/>
    </font>
    <font>
      <b/>
      <sz val="11"/>
      <color rgb="FF3F3F3F"/>
      <name val="Calibri"/>
      <family val="2"/>
      <scheme val="minor"/>
    </font>
    <font>
      <b/>
      <sz val="18"/>
      <color rgb="FFFF0000"/>
      <name val="Calibri"/>
      <family val="2"/>
      <scheme val="minor"/>
    </font>
    <font>
      <b/>
      <sz val="9"/>
      <color theme="1"/>
      <name val="Calibri"/>
      <family val="2"/>
      <scheme val="minor"/>
    </font>
    <font>
      <b/>
      <sz val="8"/>
      <color theme="1"/>
      <name val="Calibri"/>
      <family val="2"/>
      <scheme val="minor"/>
    </font>
    <font>
      <b/>
      <sz val="14"/>
      <color rgb="FFFF0000"/>
      <name val="Calibri"/>
      <family val="2"/>
      <scheme val="minor"/>
    </font>
    <font>
      <b/>
      <sz val="10.5"/>
      <color rgb="FFFF0000"/>
      <name val="CIDFont+F2"/>
    </font>
    <font>
      <i/>
      <sz val="12"/>
      <color rgb="FFFF0000"/>
      <name val="Calibri"/>
      <family val="2"/>
      <scheme val="minor"/>
    </font>
    <font>
      <i/>
      <sz val="12"/>
      <name val="Calibri"/>
      <family val="2"/>
      <scheme val="minor"/>
    </font>
    <font>
      <u/>
      <sz val="10"/>
      <color theme="10"/>
      <name val="Calibri"/>
      <family val="2"/>
      <scheme val="minor"/>
    </font>
    <font>
      <sz val="11"/>
      <color theme="3"/>
      <name val="Calibri"/>
      <family val="2"/>
      <scheme val="minor"/>
    </font>
    <font>
      <sz val="8"/>
      <color rgb="FFC00000"/>
      <name val="Calibri"/>
      <family val="2"/>
      <scheme val="minor"/>
    </font>
    <font>
      <sz val="11"/>
      <color theme="0"/>
      <name val="Calibri"/>
      <family val="2"/>
      <scheme val="minor"/>
    </font>
    <font>
      <sz val="18"/>
      <color theme="4"/>
      <name val="Calibri"/>
      <family val="2"/>
      <scheme val="minor"/>
    </font>
    <font>
      <b/>
      <sz val="22"/>
      <color theme="0"/>
      <name val="Calibri"/>
      <family val="2"/>
      <scheme val="minor"/>
    </font>
    <font>
      <sz val="26"/>
      <color theme="0"/>
      <name val="Calibri"/>
      <family val="2"/>
      <scheme val="minor"/>
    </font>
    <font>
      <sz val="22"/>
      <color theme="0"/>
      <name val="Calibri"/>
      <family val="2"/>
      <scheme val="minor"/>
    </font>
    <font>
      <b/>
      <sz val="11"/>
      <color rgb="FFC00000"/>
      <name val="Calibri"/>
      <family val="2"/>
      <scheme val="minor"/>
    </font>
    <font>
      <b/>
      <sz val="11"/>
      <color theme="3"/>
      <name val="Calibri"/>
      <family val="2"/>
      <scheme val="minor"/>
    </font>
    <font>
      <b/>
      <i/>
      <sz val="11"/>
      <color theme="1"/>
      <name val="Calibri"/>
      <family val="2"/>
      <scheme val="minor"/>
    </font>
    <font>
      <b/>
      <i/>
      <u/>
      <sz val="9"/>
      <color theme="1"/>
      <name val="Calibri"/>
      <family val="2"/>
      <scheme val="minor"/>
    </font>
    <font>
      <sz val="11"/>
      <color theme="1"/>
      <name val="Calibri"/>
      <family val="2"/>
      <scheme val="minor"/>
    </font>
    <font>
      <sz val="10"/>
      <name val="Calibri"/>
      <family val="2"/>
      <scheme val="minor"/>
    </font>
    <font>
      <b/>
      <sz val="11"/>
      <color rgb="FF000000"/>
      <name val="Calibri"/>
      <family val="2"/>
      <scheme val="minor"/>
    </font>
    <font>
      <b/>
      <sz val="11"/>
      <name val="Calibri"/>
      <family val="2"/>
      <scheme val="minor"/>
    </font>
    <font>
      <i/>
      <sz val="10"/>
      <color rgb="FFFF0000"/>
      <name val="Calibri"/>
      <family val="2"/>
      <scheme val="minor"/>
    </font>
    <font>
      <i/>
      <sz val="10"/>
      <color rgb="FF00B0F0"/>
      <name val="Calibri"/>
      <family val="2"/>
      <scheme val="minor"/>
    </font>
    <font>
      <i/>
      <sz val="10"/>
      <color theme="9"/>
      <name val="Calibri"/>
      <family val="2"/>
      <scheme val="minor"/>
    </font>
    <font>
      <b/>
      <i/>
      <sz val="10"/>
      <color theme="1"/>
      <name val="Calibri"/>
      <family val="2"/>
      <scheme val="minor"/>
    </font>
    <font>
      <b/>
      <i/>
      <sz val="12"/>
      <color theme="1"/>
      <name val="Calibri"/>
      <family val="2"/>
      <scheme val="minor"/>
    </font>
    <font>
      <i/>
      <sz val="11"/>
      <color theme="0" tint="-0.34998626667073579"/>
      <name val="Calibri"/>
      <family val="2"/>
      <scheme val="minor"/>
    </font>
    <font>
      <b/>
      <u/>
      <sz val="11"/>
      <color theme="1"/>
      <name val="Calibri"/>
      <family val="2"/>
      <scheme val="minor"/>
    </font>
    <font>
      <sz val="11"/>
      <color rgb="FF000000"/>
      <name val="Calibri"/>
      <family val="2"/>
      <scheme val="minor"/>
    </font>
    <font>
      <sz val="11"/>
      <color theme="1"/>
      <name val="Cambria"/>
      <family val="1"/>
      <scheme val="major"/>
    </font>
    <font>
      <sz val="11"/>
      <color theme="0"/>
      <name val="Cambria"/>
      <family val="1"/>
      <scheme val="major"/>
    </font>
    <font>
      <sz val="20"/>
      <color theme="1"/>
      <name val="Cambria"/>
      <family val="1"/>
      <scheme val="major"/>
    </font>
    <font>
      <sz val="22"/>
      <color theme="1"/>
      <name val="Cambria"/>
      <family val="1"/>
      <scheme val="major"/>
    </font>
    <font>
      <sz val="11"/>
      <name val="Cambria"/>
      <family val="1"/>
      <scheme val="major"/>
    </font>
    <font>
      <b/>
      <sz val="11"/>
      <name val="Cambria"/>
      <family val="1"/>
      <scheme val="major"/>
    </font>
    <font>
      <b/>
      <i/>
      <sz val="11"/>
      <color theme="1"/>
      <name val="Cambria"/>
      <family val="1"/>
      <scheme val="major"/>
    </font>
    <font>
      <i/>
      <sz val="12"/>
      <color theme="1"/>
      <name val="Cambria"/>
      <family val="1"/>
      <scheme val="major"/>
    </font>
    <font>
      <b/>
      <i/>
      <sz val="11"/>
      <color rgb="FF3F3F76"/>
      <name val="Cambria"/>
      <family val="1"/>
      <scheme val="major"/>
    </font>
    <font>
      <i/>
      <sz val="9"/>
      <color rgb="FFFF0000"/>
      <name val="Cambria"/>
      <family val="1"/>
      <scheme val="major"/>
    </font>
    <font>
      <sz val="11"/>
      <color rgb="FFFF0000"/>
      <name val="Cambria"/>
      <family val="1"/>
      <scheme val="major"/>
    </font>
    <font>
      <b/>
      <sz val="11"/>
      <color theme="1"/>
      <name val="Cambria"/>
      <family val="1"/>
      <scheme val="major"/>
    </font>
    <font>
      <b/>
      <i/>
      <sz val="14"/>
      <color theme="1"/>
      <name val="Cambria"/>
      <family val="1"/>
      <scheme val="major"/>
    </font>
    <font>
      <b/>
      <sz val="14"/>
      <name val="Cambria"/>
      <family val="1"/>
      <scheme val="major"/>
    </font>
    <font>
      <b/>
      <sz val="10"/>
      <color rgb="FFFF0000"/>
      <name val="Cambria"/>
      <family val="1"/>
      <scheme val="major"/>
    </font>
    <font>
      <i/>
      <sz val="9"/>
      <color theme="0"/>
      <name val="Cambria"/>
      <family val="1"/>
      <scheme val="major"/>
    </font>
    <font>
      <i/>
      <sz val="11"/>
      <color theme="0" tint="-0.34998626667073579"/>
      <name val="Cambria"/>
      <family val="1"/>
      <scheme val="major"/>
    </font>
    <font>
      <sz val="12"/>
      <color theme="1"/>
      <name val="Cambria"/>
      <family val="1"/>
      <scheme val="major"/>
    </font>
    <font>
      <sz val="10"/>
      <name val="Cambria"/>
      <family val="1"/>
      <scheme val="major"/>
    </font>
    <font>
      <b/>
      <sz val="11"/>
      <color rgb="FFFA7D00"/>
      <name val="Cambria"/>
      <family val="1"/>
      <scheme val="major"/>
    </font>
    <font>
      <b/>
      <sz val="11"/>
      <color rgb="FF000000"/>
      <name val="Cambria"/>
      <family val="1"/>
      <scheme val="major"/>
    </font>
    <font>
      <b/>
      <i/>
      <u/>
      <sz val="9"/>
      <color theme="1"/>
      <name val="Cambria"/>
      <family val="1"/>
      <scheme val="major"/>
    </font>
    <font>
      <b/>
      <sz val="12"/>
      <color theme="1"/>
      <name val="Cambria"/>
      <family val="1"/>
      <scheme val="major"/>
    </font>
    <font>
      <sz val="8"/>
      <color rgb="FFFF0000"/>
      <name val="Cambria"/>
      <family val="1"/>
      <scheme val="major"/>
    </font>
    <font>
      <b/>
      <sz val="11"/>
      <color theme="3"/>
      <name val="Cambria"/>
      <family val="1"/>
      <scheme val="major"/>
    </font>
    <font>
      <sz val="11"/>
      <color theme="10"/>
      <name val="Cambria"/>
      <family val="1"/>
      <scheme val="major"/>
    </font>
    <font>
      <b/>
      <sz val="11"/>
      <color theme="10"/>
      <name val="Cambria"/>
      <family val="1"/>
      <scheme val="major"/>
    </font>
    <font>
      <sz val="11"/>
      <color rgb="FFFFFFFF"/>
      <name val="Calibri"/>
      <family val="2"/>
      <scheme val="minor"/>
    </font>
  </fonts>
  <fills count="13">
    <fill>
      <patternFill patternType="none"/>
    </fill>
    <fill>
      <patternFill patternType="gray125"/>
    </fill>
    <fill>
      <patternFill patternType="solid">
        <fgColor rgb="FFFFCC99"/>
      </patternFill>
    </fill>
    <fill>
      <patternFill patternType="solid">
        <fgColor rgb="FFF2F2F2"/>
      </patternFill>
    </fill>
    <fill>
      <patternFill patternType="solid">
        <fgColor theme="6" tint="0.79998168889431442"/>
        <bgColor indexed="64"/>
      </patternFill>
    </fill>
    <fill>
      <patternFill patternType="solid">
        <fgColor rgb="FFC00000"/>
        <bgColor indexed="64"/>
      </patternFill>
    </fill>
    <fill>
      <patternFill patternType="solid">
        <fgColor theme="4"/>
        <bgColor indexed="64"/>
      </patternFill>
    </fill>
    <fill>
      <patternFill patternType="solid">
        <fgColor theme="9" tint="-0.249977111117893"/>
        <bgColor indexed="64"/>
      </patternFill>
    </fill>
    <fill>
      <patternFill patternType="solid">
        <fgColor rgb="FFFFCC99"/>
        <bgColor indexed="64"/>
      </patternFill>
    </fill>
    <fill>
      <patternFill patternType="solid">
        <fgColor theme="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9" tint="0.79998168889431442"/>
        <bgColor indexed="64"/>
      </patternFill>
    </fill>
  </fills>
  <borders count="123">
    <border>
      <left/>
      <right/>
      <top/>
      <bottom/>
      <diagonal/>
    </border>
    <border>
      <left/>
      <right/>
      <top/>
      <bottom style="medium">
        <color indexed="64"/>
      </bottom>
      <diagonal/>
    </border>
    <border>
      <left/>
      <right style="medium">
        <color indexed="64"/>
      </right>
      <top style="medium">
        <color indexed="64"/>
      </top>
      <bottom/>
      <diagonal/>
    </border>
    <border>
      <left style="thin">
        <color rgb="FF7F7F7F"/>
      </left>
      <right style="thin">
        <color rgb="FF7F7F7F"/>
      </right>
      <top style="thin">
        <color rgb="FF7F7F7F"/>
      </top>
      <bottom style="thin">
        <color rgb="FF7F7F7F"/>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theme="0" tint="-0.499984740745262"/>
      </right>
      <top style="thin">
        <color rgb="FF7F7F7F"/>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rgb="FF7F7F7F"/>
      </left>
      <right style="thin">
        <color rgb="FF7F7F7F"/>
      </right>
      <top style="thin">
        <color rgb="FF7F7F7F"/>
      </top>
      <bottom style="thin">
        <color indexed="64"/>
      </bottom>
      <diagonal/>
    </border>
    <border>
      <left/>
      <right/>
      <top/>
      <bottom style="thin">
        <color indexed="64"/>
      </bottom>
      <diagonal/>
    </border>
    <border>
      <left style="thin">
        <color indexed="64"/>
      </left>
      <right style="thin">
        <color rgb="FF7F7F7F"/>
      </right>
      <top style="thin">
        <color rgb="FF7F7F7F"/>
      </top>
      <bottom style="medium">
        <color indexed="64"/>
      </bottom>
      <diagonal/>
    </border>
    <border>
      <left/>
      <right style="medium">
        <color indexed="64"/>
      </right>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medium">
        <color indexed="64"/>
      </right>
      <top style="thin">
        <color theme="0" tint="-0.499984740745262"/>
      </top>
      <bottom style="thin">
        <color theme="0" tint="-0.499984740745262"/>
      </bottom>
      <diagonal/>
    </border>
    <border>
      <left style="thin">
        <color indexed="64"/>
      </left>
      <right style="thin">
        <color rgb="FF7F7F7F"/>
      </right>
      <top style="thin">
        <color theme="0" tint="-0.499984740745262"/>
      </top>
      <bottom style="thin">
        <color theme="0" tint="-0.499984740745262"/>
      </bottom>
      <diagonal/>
    </border>
    <border>
      <left style="medium">
        <color indexed="64"/>
      </left>
      <right/>
      <top style="thin">
        <color indexed="64"/>
      </top>
      <bottom style="thin">
        <color rgb="FF7F7F7F"/>
      </bottom>
      <diagonal/>
    </border>
    <border>
      <left/>
      <right/>
      <top style="thin">
        <color indexed="64"/>
      </top>
      <bottom style="thin">
        <color rgb="FF7F7F7F"/>
      </bottom>
      <diagonal/>
    </border>
    <border>
      <left/>
      <right style="medium">
        <color indexed="64"/>
      </right>
      <top style="thin">
        <color indexed="64"/>
      </top>
      <bottom style="thin">
        <color rgb="FF7F7F7F"/>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rgb="FF7F7F7F"/>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theme="0" tint="-0.499984740745262"/>
      </bottom>
      <diagonal/>
    </border>
    <border>
      <left style="medium">
        <color indexed="64"/>
      </left>
      <right/>
      <top style="medium">
        <color indexed="64"/>
      </top>
      <bottom style="thin">
        <color theme="0" tint="-0.499984740745262"/>
      </bottom>
      <diagonal/>
    </border>
    <border>
      <left/>
      <right/>
      <top style="medium">
        <color indexed="64"/>
      </top>
      <bottom style="thin">
        <color theme="0" tint="-0.499984740745262"/>
      </bottom>
      <diagonal/>
    </border>
    <border>
      <left/>
      <right style="medium">
        <color indexed="64"/>
      </right>
      <top style="medium">
        <color indexed="64"/>
      </top>
      <bottom style="thin">
        <color theme="0" tint="-0.499984740745262"/>
      </bottom>
      <diagonal/>
    </border>
    <border>
      <left style="medium">
        <color indexed="64"/>
      </left>
      <right style="medium">
        <color indexed="64"/>
      </right>
      <top style="thin">
        <color theme="0" tint="-0.499984740745262"/>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indexed="64"/>
      </right>
      <top/>
      <bottom style="thin">
        <color indexed="64"/>
      </bottom>
      <diagonal/>
    </border>
    <border>
      <left style="thin">
        <color rgb="FF7F7F7F"/>
      </left>
      <right style="thin">
        <color rgb="FF7F7F7F"/>
      </right>
      <top style="thin">
        <color rgb="FF7F7F7F"/>
      </top>
      <bottom/>
      <diagonal/>
    </border>
    <border>
      <left style="thin">
        <color rgb="FF7F7F7F"/>
      </left>
      <right style="medium">
        <color indexed="64"/>
      </right>
      <top style="thin">
        <color rgb="FF7F7F7F"/>
      </top>
      <bottom/>
      <diagonal/>
    </border>
    <border>
      <left style="medium">
        <color indexed="64"/>
      </left>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7F7F7F"/>
      </right>
      <top style="thin">
        <color rgb="FF7F7F7F"/>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bottom style="thin">
        <color rgb="FF7F7F7F"/>
      </bottom>
      <diagonal/>
    </border>
    <border>
      <left/>
      <right style="medium">
        <color indexed="64"/>
      </right>
      <top/>
      <bottom style="thin">
        <color rgb="FF7F7F7F"/>
      </bottom>
      <diagonal/>
    </border>
    <border>
      <left style="thin">
        <color rgb="FF7F7F7F"/>
      </left>
      <right style="thin">
        <color rgb="FF7F7F7F"/>
      </right>
      <top/>
      <bottom/>
      <diagonal/>
    </border>
    <border>
      <left style="medium">
        <color indexed="64"/>
      </left>
      <right style="medium">
        <color indexed="64"/>
      </right>
      <top style="medium">
        <color indexed="64"/>
      </top>
      <bottom style="thin">
        <color theme="3"/>
      </bottom>
      <diagonal/>
    </border>
    <border>
      <left style="thin">
        <color rgb="FF7F7F7F"/>
      </left>
      <right/>
      <top style="thin">
        <color rgb="FF7F7F7F"/>
      </top>
      <bottom style="thin">
        <color rgb="FF7F7F7F"/>
      </bottom>
      <diagonal/>
    </border>
    <border>
      <left style="medium">
        <color indexed="64"/>
      </left>
      <right style="medium">
        <color indexed="64"/>
      </right>
      <top style="thin">
        <color theme="3"/>
      </top>
      <bottom style="thin">
        <color theme="3"/>
      </bottom>
      <diagonal/>
    </border>
    <border>
      <left style="medium">
        <color indexed="64"/>
      </left>
      <right style="medium">
        <color indexed="64"/>
      </right>
      <top style="thin">
        <color theme="3"/>
      </top>
      <bottom style="medium">
        <color indexed="64"/>
      </bottom>
      <diagonal/>
    </border>
    <border>
      <left style="medium">
        <color indexed="64"/>
      </left>
      <right style="thin">
        <color theme="3"/>
      </right>
      <top style="thin">
        <color theme="3"/>
      </top>
      <bottom style="thin">
        <color theme="3"/>
      </bottom>
      <diagonal/>
    </border>
    <border>
      <left style="thin">
        <color theme="3"/>
      </left>
      <right style="thin">
        <color theme="3"/>
      </right>
      <top style="thin">
        <color theme="3"/>
      </top>
      <bottom style="thin">
        <color theme="3"/>
      </bottom>
      <diagonal/>
    </border>
    <border>
      <left style="medium">
        <color indexed="64"/>
      </left>
      <right style="thin">
        <color rgb="FF7F7F7F"/>
      </right>
      <top/>
      <bottom style="medium">
        <color indexed="64"/>
      </bottom>
      <diagonal/>
    </border>
    <border>
      <left style="thin">
        <color theme="3"/>
      </left>
      <right style="thin">
        <color theme="3"/>
      </right>
      <top/>
      <bottom style="medium">
        <color indexed="64"/>
      </bottom>
      <diagonal/>
    </border>
    <border>
      <left style="thin">
        <color theme="3"/>
      </left>
      <right/>
      <top style="dashed">
        <color theme="3"/>
      </top>
      <bottom style="medium">
        <color indexed="64"/>
      </bottom>
      <diagonal/>
    </border>
    <border>
      <left/>
      <right style="medium">
        <color indexed="64"/>
      </right>
      <top style="dashed">
        <color theme="3"/>
      </top>
      <bottom style="medium">
        <color indexed="64"/>
      </bottom>
      <diagonal/>
    </border>
    <border>
      <left style="medium">
        <color indexed="64"/>
      </left>
      <right style="thin">
        <color theme="3"/>
      </right>
      <top style="thin">
        <color theme="3"/>
      </top>
      <bottom style="medium">
        <color indexed="64"/>
      </bottom>
      <diagonal/>
    </border>
    <border>
      <left style="thin">
        <color theme="3"/>
      </left>
      <right style="thin">
        <color theme="3"/>
      </right>
      <top style="thin">
        <color theme="3"/>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theme="3"/>
      </bottom>
      <diagonal/>
    </border>
    <border>
      <left style="thin">
        <color theme="3"/>
      </left>
      <right style="thin">
        <color theme="3"/>
      </right>
      <top/>
      <bottom style="thin">
        <color theme="3"/>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top style="thin">
        <color rgb="FF7F7F7F"/>
      </top>
      <bottom/>
      <diagonal/>
    </border>
    <border>
      <left style="thin">
        <color rgb="FF7F7F7F"/>
      </left>
      <right/>
      <top/>
      <bottom style="thin">
        <color rgb="FF7F7F7F"/>
      </bottom>
      <diagonal/>
    </border>
    <border>
      <left style="medium">
        <color indexed="64"/>
      </left>
      <right style="thin">
        <color rgb="FF7F7F7F"/>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theme="3"/>
      </left>
      <right style="medium">
        <color indexed="64"/>
      </right>
      <top style="thin">
        <color theme="3"/>
      </top>
      <bottom style="thin">
        <color theme="3"/>
      </bottom>
      <diagonal/>
    </border>
    <border>
      <left style="thin">
        <color theme="3"/>
      </left>
      <right style="medium">
        <color indexed="64"/>
      </right>
      <top style="thin">
        <color theme="3"/>
      </top>
      <bottom style="medium">
        <color indexed="64"/>
      </bottom>
      <diagonal/>
    </border>
    <border>
      <left style="thin">
        <color rgb="FF7F7F7F"/>
      </left>
      <right/>
      <top/>
      <bottom/>
      <diagonal/>
    </border>
    <border>
      <left style="thin">
        <color rgb="FF7F7F7F"/>
      </left>
      <right style="thin">
        <color rgb="FF7F7F7F"/>
      </right>
      <top style="thin">
        <color auto="1"/>
      </top>
      <bottom style="thin">
        <color rgb="FF7F7F7F"/>
      </bottom>
      <diagonal/>
    </border>
    <border>
      <left style="thin">
        <color rgb="FF7F7F7F"/>
      </left>
      <right style="thin">
        <color auto="1"/>
      </right>
      <top style="thin">
        <color auto="1"/>
      </top>
      <bottom style="thin">
        <color rgb="FF7F7F7F"/>
      </bottom>
      <diagonal/>
    </border>
    <border>
      <left/>
      <right/>
      <top style="thin">
        <color rgb="FF7F7F7F"/>
      </top>
      <bottom/>
      <diagonal/>
    </border>
    <border>
      <left/>
      <right style="thin">
        <color auto="1"/>
      </right>
      <top style="thin">
        <color rgb="FF7F7F7F"/>
      </top>
      <bottom/>
      <diagonal/>
    </border>
    <border>
      <left style="thin">
        <color auto="1"/>
      </left>
      <right/>
      <top/>
      <bottom style="thin">
        <color auto="1"/>
      </bottom>
      <diagonal/>
    </border>
    <border>
      <left style="thin">
        <color rgb="FF7F7F7F"/>
      </left>
      <right/>
      <top/>
      <bottom style="thin">
        <color auto="1"/>
      </bottom>
      <diagonal/>
    </border>
    <border>
      <left/>
      <right style="thin">
        <color auto="1"/>
      </right>
      <top/>
      <bottom style="thin">
        <color auto="1"/>
      </bottom>
      <diagonal/>
    </border>
    <border>
      <left/>
      <right style="thin">
        <color rgb="FF7F7F7F"/>
      </right>
      <top style="thin">
        <color rgb="FF7F7F7F"/>
      </top>
      <bottom/>
      <diagonal/>
    </border>
    <border>
      <left/>
      <right style="thin">
        <color rgb="FF7F7F7F"/>
      </right>
      <top/>
      <bottom/>
      <diagonal/>
    </border>
    <border>
      <left/>
      <right style="thin">
        <color rgb="FF7F7F7F"/>
      </right>
      <top/>
      <bottom style="thin">
        <color rgb="FF7F7F7F"/>
      </bottom>
      <diagonal/>
    </border>
    <border>
      <left style="medium">
        <color indexed="64"/>
      </left>
      <right style="medium">
        <color indexed="64"/>
      </right>
      <top/>
      <bottom/>
      <diagonal/>
    </border>
    <border>
      <left style="thin">
        <color rgb="FF7F7F7F"/>
      </left>
      <right style="medium">
        <color indexed="64"/>
      </right>
      <top style="medium">
        <color indexed="64"/>
      </top>
      <bottom style="thin">
        <color rgb="FF7F7F7F"/>
      </bottom>
      <diagonal/>
    </border>
    <border>
      <left/>
      <right style="thin">
        <color rgb="FF7F7F7F"/>
      </right>
      <top style="thin">
        <color rgb="FF7F7F7F"/>
      </top>
      <bottom style="thin">
        <color rgb="FF7F7F7F"/>
      </bottom>
      <diagonal/>
    </border>
    <border>
      <left/>
      <right/>
      <top style="thin">
        <color rgb="FF7F7F7F"/>
      </top>
      <bottom style="thin">
        <color rgb="FF7F7F7F"/>
      </bottom>
      <diagonal/>
    </border>
    <border>
      <left style="thin">
        <color rgb="FF7F7F7F"/>
      </left>
      <right style="medium">
        <color indexed="64"/>
      </right>
      <top/>
      <bottom style="thin">
        <color rgb="FF7F7F7F"/>
      </bottom>
      <diagonal/>
    </border>
    <border>
      <left/>
      <right/>
      <top style="thin">
        <color rgb="FF7F7F7F"/>
      </top>
      <bottom style="medium">
        <color indexed="64"/>
      </bottom>
      <diagonal/>
    </border>
    <border>
      <left style="thin">
        <color indexed="64"/>
      </left>
      <right style="thin">
        <color rgb="FF7F7F7F"/>
      </right>
      <top/>
      <bottom style="thin">
        <color theme="0" tint="-0.499984740745262"/>
      </bottom>
      <diagonal/>
    </border>
    <border>
      <left style="thin">
        <color rgb="FF7F7F7F"/>
      </left>
      <right style="thin">
        <color theme="0" tint="-0.499984740745262"/>
      </right>
      <top style="thin">
        <color rgb="FF7F7F7F"/>
      </top>
      <bottom style="thin">
        <color rgb="FF7F7F7F"/>
      </bottom>
      <diagonal/>
    </border>
    <border>
      <left style="thin">
        <color theme="0" tint="-0.499984740745262"/>
      </left>
      <right style="thin">
        <color theme="0" tint="-0.499984740745262"/>
      </right>
      <top/>
      <bottom/>
      <diagonal/>
    </border>
    <border>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top/>
      <bottom/>
      <diagonal/>
    </border>
  </borders>
  <cellStyleXfs count="7">
    <xf numFmtId="0" fontId="0" fillId="0" borderId="0"/>
    <xf numFmtId="0" fontId="4" fillId="2" borderId="3" applyNumberFormat="0" applyAlignment="0">
      <protection locked="0"/>
    </xf>
    <xf numFmtId="0" fontId="3" fillId="3" borderId="3" applyNumberFormat="0" applyAlignment="0"/>
    <xf numFmtId="0" fontId="8" fillId="0" borderId="0" applyNumberFormat="0" applyFill="0" applyBorder="0" applyAlignment="0" applyProtection="0"/>
    <xf numFmtId="0" fontId="20" fillId="3" borderId="22" applyNumberFormat="0" applyAlignment="0" applyProtection="0"/>
    <xf numFmtId="9" fontId="40" fillId="0" borderId="0" applyFont="0" applyFill="0" applyBorder="0" applyAlignment="0" applyProtection="0"/>
    <xf numFmtId="43" fontId="40" fillId="0" borderId="0" applyFont="0" applyFill="0" applyBorder="0" applyAlignment="0" applyProtection="0"/>
  </cellStyleXfs>
  <cellXfs count="401">
    <xf numFmtId="0" fontId="0" fillId="0" borderId="0" xfId="0"/>
    <xf numFmtId="0" fontId="1" fillId="0" borderId="0" xfId="0" applyFont="1" applyProtection="1">
      <protection hidden="1"/>
    </xf>
    <xf numFmtId="0" fontId="5" fillId="0" borderId="0" xfId="0" applyFont="1" applyProtection="1">
      <protection hidden="1"/>
    </xf>
    <xf numFmtId="0" fontId="1" fillId="0" borderId="6" xfId="0" applyFont="1" applyBorder="1" applyProtection="1">
      <protection hidden="1"/>
    </xf>
    <xf numFmtId="0" fontId="1" fillId="0" borderId="17" xfId="0" applyFont="1" applyBorder="1" applyProtection="1">
      <protection hidden="1"/>
    </xf>
    <xf numFmtId="0" fontId="6" fillId="0" borderId="4" xfId="0" applyFont="1" applyBorder="1" applyAlignment="1" applyProtection="1">
      <alignment vertical="center"/>
      <protection hidden="1"/>
    </xf>
    <xf numFmtId="0" fontId="0" fillId="0" borderId="5" xfId="0" applyBorder="1" applyProtection="1">
      <protection hidden="1"/>
    </xf>
    <xf numFmtId="0" fontId="0" fillId="0" borderId="6" xfId="0" applyBorder="1" applyProtection="1">
      <protection hidden="1"/>
    </xf>
    <xf numFmtId="0" fontId="0" fillId="0" borderId="0" xfId="0" applyProtection="1">
      <protection hidden="1"/>
    </xf>
    <xf numFmtId="0" fontId="0" fillId="0" borderId="7" xfId="0" applyBorder="1" applyProtection="1">
      <protection hidden="1"/>
    </xf>
    <xf numFmtId="0" fontId="7" fillId="0" borderId="6" xfId="0" applyFont="1" applyBorder="1" applyAlignment="1" applyProtection="1">
      <alignment vertical="center"/>
      <protection hidden="1"/>
    </xf>
    <xf numFmtId="0" fontId="18" fillId="0" borderId="0" xfId="0" applyFont="1" applyProtection="1">
      <protection hidden="1"/>
    </xf>
    <xf numFmtId="0" fontId="1" fillId="0" borderId="0" xfId="0" applyFont="1" applyAlignment="1">
      <alignment horizontal="center"/>
    </xf>
    <xf numFmtId="0" fontId="4" fillId="2" borderId="3" xfId="1">
      <protection locked="0"/>
    </xf>
    <xf numFmtId="0" fontId="4" fillId="2" borderId="3" xfId="1" applyAlignment="1">
      <alignment horizontal="right"/>
      <protection locked="0"/>
    </xf>
    <xf numFmtId="0" fontId="4" fillId="2" borderId="24" xfId="1" applyBorder="1">
      <protection locked="0"/>
    </xf>
    <xf numFmtId="0" fontId="0" fillId="0" borderId="32" xfId="0" applyBorder="1" applyProtection="1">
      <protection hidden="1"/>
    </xf>
    <xf numFmtId="0" fontId="4" fillId="2" borderId="33" xfId="1" applyBorder="1">
      <protection locked="0"/>
    </xf>
    <xf numFmtId="0" fontId="0" fillId="0" borderId="37" xfId="0" applyBorder="1" applyProtection="1">
      <protection hidden="1"/>
    </xf>
    <xf numFmtId="0" fontId="8" fillId="0" borderId="0" xfId="3" applyBorder="1" applyProtection="1">
      <protection locked="0"/>
    </xf>
    <xf numFmtId="0" fontId="21" fillId="0" borderId="5" xfId="0" applyFont="1" applyBorder="1" applyProtection="1">
      <protection hidden="1"/>
    </xf>
    <xf numFmtId="0" fontId="6" fillId="0" borderId="47" xfId="0" applyFont="1" applyBorder="1" applyAlignment="1" applyProtection="1">
      <alignment vertical="center"/>
      <protection hidden="1"/>
    </xf>
    <xf numFmtId="0" fontId="0" fillId="0" borderId="48" xfId="0" applyBorder="1" applyProtection="1">
      <protection hidden="1"/>
    </xf>
    <xf numFmtId="0" fontId="0" fillId="0" borderId="48" xfId="0" applyBorder="1" applyAlignment="1" applyProtection="1">
      <alignment horizontal="right" vertical="center"/>
      <protection hidden="1"/>
    </xf>
    <xf numFmtId="0" fontId="4" fillId="2" borderId="49" xfId="1" applyBorder="1">
      <protection locked="0"/>
    </xf>
    <xf numFmtId="0" fontId="0" fillId="0" borderId="50" xfId="0" applyBorder="1" applyProtection="1">
      <protection hidden="1"/>
    </xf>
    <xf numFmtId="0" fontId="0" fillId="0" borderId="45" xfId="0" applyBorder="1" applyProtection="1">
      <protection hidden="1"/>
    </xf>
    <xf numFmtId="0" fontId="0" fillId="0" borderId="51" xfId="0" applyBorder="1" applyProtection="1">
      <protection hidden="1"/>
    </xf>
    <xf numFmtId="0" fontId="0" fillId="0" borderId="24" xfId="0" applyBorder="1" applyProtection="1">
      <protection hidden="1"/>
    </xf>
    <xf numFmtId="0" fontId="1" fillId="0" borderId="52" xfId="0" applyFont="1" applyBorder="1" applyProtection="1">
      <protection hidden="1"/>
    </xf>
    <xf numFmtId="0" fontId="1" fillId="0" borderId="56" xfId="0" applyFont="1" applyBorder="1" applyProtection="1">
      <protection hidden="1"/>
    </xf>
    <xf numFmtId="0" fontId="0" fillId="0" borderId="46" xfId="0" applyBorder="1" applyProtection="1">
      <protection hidden="1"/>
    </xf>
    <xf numFmtId="0" fontId="0" fillId="0" borderId="6" xfId="0" applyBorder="1"/>
    <xf numFmtId="0" fontId="17" fillId="0" borderId="6" xfId="0" applyFont="1" applyBorder="1" applyAlignment="1">
      <alignment horizontal="left" vertical="top" wrapText="1"/>
    </xf>
    <xf numFmtId="0" fontId="15" fillId="0" borderId="0" xfId="0" applyFont="1" applyAlignment="1">
      <alignment horizontal="left" vertical="top" wrapText="1"/>
    </xf>
    <xf numFmtId="0" fontId="15" fillId="0" borderId="7" xfId="0" applyFont="1" applyBorder="1" applyAlignment="1">
      <alignment horizontal="left" vertical="top" wrapText="1"/>
    </xf>
    <xf numFmtId="0" fontId="0" fillId="0" borderId="24" xfId="0" applyBorder="1"/>
    <xf numFmtId="0" fontId="0" fillId="0" borderId="10" xfId="0" applyBorder="1"/>
    <xf numFmtId="0" fontId="0" fillId="0" borderId="12" xfId="0" applyBorder="1"/>
    <xf numFmtId="0" fontId="0" fillId="0" borderId="7" xfId="0" applyBorder="1"/>
    <xf numFmtId="0" fontId="0" fillId="0" borderId="30" xfId="0" applyBorder="1"/>
    <xf numFmtId="0" fontId="0" fillId="0" borderId="24" xfId="0" applyBorder="1" applyAlignment="1">
      <alignment wrapText="1"/>
    </xf>
    <xf numFmtId="0" fontId="0" fillId="0" borderId="17" xfId="0" applyBorder="1" applyAlignment="1">
      <alignment wrapText="1"/>
    </xf>
    <xf numFmtId="0" fontId="4" fillId="0" borderId="1" xfId="1" applyFill="1" applyBorder="1" applyAlignment="1" applyProtection="1">
      <alignment horizontal="left" wrapText="1"/>
    </xf>
    <xf numFmtId="0" fontId="4" fillId="0" borderId="18" xfId="1" applyFill="1" applyBorder="1" applyAlignment="1" applyProtection="1">
      <alignment horizontal="left" wrapText="1"/>
    </xf>
    <xf numFmtId="0" fontId="17" fillId="0" borderId="4" xfId="0" applyFont="1" applyBorder="1" applyAlignment="1">
      <alignment horizontal="left" vertical="top" wrapText="1"/>
    </xf>
    <xf numFmtId="0" fontId="0" fillId="0" borderId="5" xfId="0" applyBorder="1"/>
    <xf numFmtId="0" fontId="0" fillId="0" borderId="2" xfId="0" applyBorder="1"/>
    <xf numFmtId="0" fontId="0" fillId="0" borderId="63" xfId="0" applyBorder="1" applyAlignment="1">
      <alignment horizontal="left" vertical="top" wrapText="1"/>
    </xf>
    <xf numFmtId="0" fontId="4" fillId="2" borderId="14" xfId="1" applyBorder="1">
      <protection locked="0"/>
    </xf>
    <xf numFmtId="0" fontId="0" fillId="0" borderId="26" xfId="0" applyBorder="1"/>
    <xf numFmtId="0" fontId="6" fillId="0" borderId="69" xfId="0" applyFont="1" applyBorder="1" applyAlignment="1" applyProtection="1">
      <alignment vertical="center"/>
      <protection hidden="1"/>
    </xf>
    <xf numFmtId="0" fontId="6" fillId="0" borderId="70" xfId="0" applyFont="1" applyBorder="1" applyAlignment="1" applyProtection="1">
      <alignment vertical="center"/>
      <protection hidden="1"/>
    </xf>
    <xf numFmtId="0" fontId="0" fillId="0" borderId="68" xfId="0" applyBorder="1" applyProtection="1">
      <protection hidden="1"/>
    </xf>
    <xf numFmtId="164" fontId="3" fillId="3" borderId="71" xfId="2" applyNumberFormat="1" applyBorder="1" applyProtection="1">
      <protection hidden="1"/>
    </xf>
    <xf numFmtId="0" fontId="38" fillId="0" borderId="72" xfId="0" applyFont="1" applyBorder="1" applyAlignment="1" applyProtection="1">
      <alignment horizontal="center" wrapText="1"/>
      <protection hidden="1"/>
    </xf>
    <xf numFmtId="0" fontId="4" fillId="2" borderId="73" xfId="1" applyBorder="1">
      <protection locked="0"/>
    </xf>
    <xf numFmtId="0" fontId="4" fillId="2" borderId="8" xfId="1" applyBorder="1">
      <protection locked="0"/>
    </xf>
    <xf numFmtId="0" fontId="12" fillId="0" borderId="74" xfId="0" applyFont="1" applyBorder="1" applyProtection="1">
      <protection locked="0" hidden="1"/>
    </xf>
    <xf numFmtId="0" fontId="4" fillId="2" borderId="13" xfId="1" applyBorder="1">
      <protection locked="0"/>
    </xf>
    <xf numFmtId="0" fontId="12" fillId="0" borderId="75" xfId="0" applyFont="1" applyBorder="1" applyProtection="1">
      <protection locked="0" hidden="1"/>
    </xf>
    <xf numFmtId="0" fontId="1" fillId="0" borderId="4" xfId="0" applyFont="1" applyBorder="1" applyProtection="1">
      <protection hidden="1"/>
    </xf>
    <xf numFmtId="0" fontId="1" fillId="0" borderId="5" xfId="0" applyFont="1" applyBorder="1" applyProtection="1">
      <protection hidden="1"/>
    </xf>
    <xf numFmtId="0" fontId="0" fillId="0" borderId="81" xfId="0" applyBorder="1" applyProtection="1">
      <protection hidden="1"/>
    </xf>
    <xf numFmtId="0" fontId="31" fillId="0" borderId="0" xfId="0" applyFont="1" applyProtection="1">
      <protection hidden="1"/>
    </xf>
    <xf numFmtId="0" fontId="3" fillId="3" borderId="16" xfId="2" applyBorder="1"/>
    <xf numFmtId="0" fontId="31" fillId="0" borderId="0" xfId="0" applyFont="1"/>
    <xf numFmtId="0" fontId="41" fillId="4" borderId="84" xfId="0" quotePrefix="1" applyFont="1" applyFill="1" applyBorder="1" applyAlignment="1" applyProtection="1">
      <alignment horizontal="left" vertical="center" wrapText="1"/>
      <protection hidden="1"/>
    </xf>
    <xf numFmtId="0" fontId="1" fillId="0" borderId="85" xfId="0" applyFont="1" applyBorder="1" applyAlignment="1" applyProtection="1">
      <alignment horizontal="right"/>
      <protection hidden="1"/>
    </xf>
    <xf numFmtId="0" fontId="42" fillId="0" borderId="85" xfId="0" applyFont="1" applyBorder="1" applyAlignment="1" applyProtection="1">
      <alignment horizontal="right"/>
      <protection hidden="1"/>
    </xf>
    <xf numFmtId="0" fontId="1" fillId="0" borderId="1" xfId="0" applyFont="1" applyBorder="1" applyAlignment="1" applyProtection="1">
      <alignment wrapText="1"/>
      <protection hidden="1"/>
    </xf>
    <xf numFmtId="0" fontId="1" fillId="0" borderId="18" xfId="0" applyFont="1" applyBorder="1" applyAlignment="1" applyProtection="1">
      <alignment wrapText="1"/>
      <protection hidden="1"/>
    </xf>
    <xf numFmtId="164" fontId="3" fillId="3" borderId="86" xfId="2" applyNumberFormat="1" applyBorder="1" applyAlignment="1" applyProtection="1">
      <alignment horizontal="right"/>
      <protection hidden="1"/>
    </xf>
    <xf numFmtId="0" fontId="1" fillId="0" borderId="87" xfId="0" applyFont="1" applyBorder="1" applyProtection="1">
      <protection hidden="1"/>
    </xf>
    <xf numFmtId="0" fontId="1" fillId="0" borderId="19" xfId="0" applyFont="1" applyBorder="1" applyProtection="1">
      <protection hidden="1"/>
    </xf>
    <xf numFmtId="0" fontId="1" fillId="0" borderId="20" xfId="0" applyFont="1" applyBorder="1" applyProtection="1">
      <protection hidden="1"/>
    </xf>
    <xf numFmtId="0" fontId="0" fillId="0" borderId="20" xfId="0" applyBorder="1" applyAlignment="1" applyProtection="1">
      <alignment horizontal="center"/>
      <protection hidden="1"/>
    </xf>
    <xf numFmtId="0" fontId="4" fillId="2" borderId="89" xfId="1" applyBorder="1" applyAlignment="1">
      <protection locked="0"/>
    </xf>
    <xf numFmtId="0" fontId="4" fillId="2" borderId="90" xfId="1" applyBorder="1" applyAlignment="1">
      <protection locked="0"/>
    </xf>
    <xf numFmtId="0" fontId="4" fillId="2" borderId="8" xfId="1" applyBorder="1" applyAlignment="1">
      <protection locked="0"/>
    </xf>
    <xf numFmtId="0" fontId="4" fillId="2" borderId="3" xfId="1" applyAlignment="1">
      <protection locked="0"/>
    </xf>
    <xf numFmtId="0" fontId="4" fillId="2" borderId="13" xfId="1" applyBorder="1" applyAlignment="1">
      <protection locked="0"/>
    </xf>
    <xf numFmtId="0" fontId="4" fillId="2" borderId="14" xfId="1" applyBorder="1" applyAlignment="1">
      <protection locked="0"/>
    </xf>
    <xf numFmtId="0" fontId="43" fillId="0" borderId="80" xfId="0" applyFont="1" applyBorder="1" applyProtection="1">
      <protection hidden="1"/>
    </xf>
    <xf numFmtId="0" fontId="0" fillId="0" borderId="81" xfId="0" applyBorder="1" applyAlignment="1" applyProtection="1">
      <alignment horizontal="center"/>
      <protection hidden="1"/>
    </xf>
    <xf numFmtId="164" fontId="3" fillId="3" borderId="93" xfId="2" applyNumberFormat="1" applyBorder="1" applyProtection="1">
      <protection hidden="1"/>
    </xf>
    <xf numFmtId="164" fontId="3" fillId="3" borderId="94" xfId="2" applyNumberFormat="1" applyBorder="1" applyProtection="1">
      <protection hidden="1"/>
    </xf>
    <xf numFmtId="164" fontId="3" fillId="3" borderId="95" xfId="2" applyNumberFormat="1" applyBorder="1" applyProtection="1">
      <protection hidden="1"/>
    </xf>
    <xf numFmtId="0" fontId="4" fillId="8" borderId="76" xfId="1" applyFill="1" applyBorder="1">
      <protection locked="0"/>
    </xf>
    <xf numFmtId="0" fontId="0" fillId="8" borderId="88" xfId="0" applyFill="1" applyBorder="1" applyProtection="1">
      <protection locked="0"/>
    </xf>
    <xf numFmtId="0" fontId="29" fillId="8" borderId="88" xfId="0" applyFont="1" applyFill="1" applyBorder="1" applyProtection="1">
      <protection locked="0"/>
    </xf>
    <xf numFmtId="0" fontId="0" fillId="8" borderId="77" xfId="0" applyFill="1" applyBorder="1" applyProtection="1">
      <protection locked="0"/>
    </xf>
    <xf numFmtId="0" fontId="29" fillId="8" borderId="77" xfId="0" applyFont="1" applyFill="1" applyBorder="1" applyProtection="1">
      <protection locked="0"/>
    </xf>
    <xf numFmtId="0" fontId="4" fillId="8" borderId="78" xfId="1" applyFill="1" applyBorder="1">
      <protection locked="0"/>
    </xf>
    <xf numFmtId="0" fontId="0" fillId="8" borderId="79" xfId="0" applyFill="1" applyBorder="1" applyProtection="1">
      <protection locked="0"/>
    </xf>
    <xf numFmtId="0" fontId="29" fillId="8" borderId="79" xfId="0" applyFont="1" applyFill="1" applyBorder="1" applyProtection="1">
      <protection locked="0"/>
    </xf>
    <xf numFmtId="0" fontId="4" fillId="8" borderId="82" xfId="1" applyFill="1" applyBorder="1">
      <protection locked="0"/>
    </xf>
    <xf numFmtId="0" fontId="0" fillId="8" borderId="83" xfId="0" applyFill="1" applyBorder="1" applyProtection="1">
      <protection locked="0"/>
    </xf>
    <xf numFmtId="0" fontId="37" fillId="0" borderId="80" xfId="0" applyFont="1" applyBorder="1" applyProtection="1">
      <protection hidden="1"/>
    </xf>
    <xf numFmtId="0" fontId="11" fillId="0" borderId="0" xfId="0" applyFont="1" applyAlignment="1" applyProtection="1">
      <alignment vertical="top"/>
      <protection hidden="1"/>
    </xf>
    <xf numFmtId="0" fontId="48" fillId="0" borderId="0" xfId="0" applyFont="1" applyAlignment="1" applyProtection="1">
      <alignment horizontal="left" vertical="top" wrapText="1"/>
      <protection hidden="1"/>
    </xf>
    <xf numFmtId="0" fontId="15" fillId="9" borderId="0" xfId="0" applyFont="1" applyFill="1" applyAlignment="1" applyProtection="1">
      <alignment horizontal="left" vertical="top" wrapText="1"/>
      <protection hidden="1"/>
    </xf>
    <xf numFmtId="0" fontId="15" fillId="0" borderId="0" xfId="0" applyFont="1" applyAlignment="1" applyProtection="1">
      <alignment horizontal="left" vertical="top" wrapText="1"/>
      <protection hidden="1"/>
    </xf>
    <xf numFmtId="0" fontId="0" fillId="0" borderId="91" xfId="0" applyBorder="1" applyProtection="1">
      <protection hidden="1"/>
    </xf>
    <xf numFmtId="0" fontId="5" fillId="0" borderId="98" xfId="0" applyFont="1" applyBorder="1" applyProtection="1">
      <protection hidden="1"/>
    </xf>
    <xf numFmtId="0" fontId="0" fillId="0" borderId="98" xfId="0" applyBorder="1" applyProtection="1">
      <protection hidden="1"/>
    </xf>
    <xf numFmtId="0" fontId="0" fillId="0" borderId="92" xfId="0" applyBorder="1" applyProtection="1">
      <protection hidden="1"/>
    </xf>
    <xf numFmtId="0" fontId="0" fillId="9" borderId="0" xfId="0" applyFill="1" applyProtection="1">
      <protection hidden="1"/>
    </xf>
    <xf numFmtId="0" fontId="38" fillId="0" borderId="0" xfId="0" applyFont="1" applyProtection="1">
      <protection hidden="1"/>
    </xf>
    <xf numFmtId="0" fontId="0" fillId="0" borderId="30" xfId="0" applyBorder="1" applyProtection="1">
      <protection hidden="1"/>
    </xf>
    <xf numFmtId="0" fontId="0" fillId="0" borderId="103" xfId="0" applyBorder="1" applyProtection="1">
      <protection hidden="1"/>
    </xf>
    <xf numFmtId="164" fontId="3" fillId="3" borderId="3" xfId="2" applyNumberFormat="1" applyProtection="1">
      <protection hidden="1"/>
    </xf>
    <xf numFmtId="164" fontId="3" fillId="9" borderId="3" xfId="2" applyNumberFormat="1" applyFill="1" applyProtection="1">
      <protection hidden="1"/>
    </xf>
    <xf numFmtId="0" fontId="1" fillId="9" borderId="0" xfId="0" applyFont="1" applyFill="1" applyProtection="1">
      <protection hidden="1"/>
    </xf>
    <xf numFmtId="0" fontId="5" fillId="9" borderId="0" xfId="0" applyFont="1" applyFill="1" applyProtection="1">
      <protection hidden="1"/>
    </xf>
    <xf numFmtId="0" fontId="1" fillId="9" borderId="0" xfId="0" applyFont="1" applyFill="1" applyAlignment="1" applyProtection="1">
      <alignment horizontal="right"/>
      <protection hidden="1"/>
    </xf>
    <xf numFmtId="0" fontId="50" fillId="0" borderId="0" xfId="0" applyFont="1" applyAlignment="1" applyProtection="1">
      <alignment horizontal="center"/>
      <protection hidden="1"/>
    </xf>
    <xf numFmtId="0" fontId="51" fillId="0" borderId="19" xfId="0" applyFont="1" applyBorder="1" applyAlignment="1" applyProtection="1">
      <alignment horizontal="left" textRotation="90" wrapText="1"/>
      <protection locked="0" hidden="1"/>
    </xf>
    <xf numFmtId="0" fontId="0" fillId="0" borderId="20" xfId="0" applyBorder="1" applyAlignment="1" applyProtection="1">
      <alignment horizontal="left" textRotation="90" wrapText="1"/>
      <protection locked="0" hidden="1"/>
    </xf>
    <xf numFmtId="0" fontId="51" fillId="0" borderId="21" xfId="0" applyFont="1" applyBorder="1" applyAlignment="1" applyProtection="1">
      <alignment horizontal="left" textRotation="90" wrapText="1"/>
      <protection locked="0" hidden="1"/>
    </xf>
    <xf numFmtId="0" fontId="1" fillId="0" borderId="21" xfId="0" applyFont="1" applyBorder="1" applyAlignment="1" applyProtection="1">
      <alignment textRotation="90" wrapText="1"/>
      <protection hidden="1"/>
    </xf>
    <xf numFmtId="43" fontId="8" fillId="0" borderId="0" xfId="6" applyFont="1"/>
    <xf numFmtId="9" fontId="3" fillId="3" borderId="109" xfId="5" applyFont="1" applyFill="1" applyBorder="1" applyAlignment="1" applyProtection="1">
      <alignment horizontal="right"/>
      <protection hidden="1"/>
    </xf>
    <xf numFmtId="0" fontId="0" fillId="0" borderId="85" xfId="0" applyBorder="1" applyProtection="1">
      <protection hidden="1"/>
    </xf>
    <xf numFmtId="0" fontId="38" fillId="0" borderId="72" xfId="0" applyFont="1" applyBorder="1" applyAlignment="1" applyProtection="1">
      <alignment horizontal="center"/>
      <protection hidden="1"/>
    </xf>
    <xf numFmtId="0" fontId="4" fillId="2" borderId="110" xfId="1" applyBorder="1">
      <protection locked="0"/>
    </xf>
    <xf numFmtId="0" fontId="4" fillId="2" borderId="111" xfId="1" applyBorder="1">
      <protection locked="0"/>
    </xf>
    <xf numFmtId="0" fontId="3" fillId="3" borderId="69" xfId="2" applyBorder="1" applyProtection="1">
      <protection hidden="1"/>
    </xf>
    <xf numFmtId="0" fontId="4" fillId="2" borderId="9" xfId="1" applyBorder="1">
      <protection locked="0"/>
    </xf>
    <xf numFmtId="0" fontId="3" fillId="3" borderId="112" xfId="2" applyBorder="1" applyProtection="1">
      <protection hidden="1"/>
    </xf>
    <xf numFmtId="0" fontId="4" fillId="8" borderId="3" xfId="1" applyFill="1">
      <protection locked="0"/>
    </xf>
    <xf numFmtId="0" fontId="4" fillId="2" borderId="15" xfId="1" applyBorder="1">
      <protection locked="0"/>
    </xf>
    <xf numFmtId="0" fontId="4" fillId="2" borderId="113" xfId="1" applyBorder="1" applyAlignment="1">
      <protection locked="0"/>
    </xf>
    <xf numFmtId="0" fontId="4" fillId="8" borderId="8" xfId="1" applyFill="1" applyBorder="1" applyAlignment="1">
      <protection locked="0"/>
    </xf>
    <xf numFmtId="0" fontId="4" fillId="2" borderId="9" xfId="1" applyBorder="1" applyAlignment="1">
      <protection locked="0"/>
    </xf>
    <xf numFmtId="0" fontId="4" fillId="2" borderId="15" xfId="1" applyBorder="1" applyAlignment="1">
      <protection locked="0"/>
    </xf>
    <xf numFmtId="0" fontId="3" fillId="3" borderId="114" xfId="2" applyBorder="1" applyProtection="1">
      <protection hidden="1"/>
    </xf>
    <xf numFmtId="0" fontId="52" fillId="0" borderId="0" xfId="0" applyFont="1" applyProtection="1">
      <protection hidden="1"/>
    </xf>
    <xf numFmtId="0" fontId="53" fillId="0" borderId="0" xfId="0" applyFont="1" applyProtection="1">
      <protection hidden="1"/>
    </xf>
    <xf numFmtId="0" fontId="52" fillId="0" borderId="0" xfId="0" applyFont="1"/>
    <xf numFmtId="0" fontId="55" fillId="0" borderId="0" xfId="0" applyFont="1" applyProtection="1">
      <protection hidden="1"/>
    </xf>
    <xf numFmtId="0" fontId="58" fillId="0" borderId="32" xfId="0" applyFont="1" applyBorder="1" applyAlignment="1" applyProtection="1">
      <alignment horizontal="left" vertical="top" wrapText="1"/>
      <protection hidden="1"/>
    </xf>
    <xf numFmtId="0" fontId="59" fillId="0" borderId="0" xfId="0" applyFont="1" applyAlignment="1" applyProtection="1">
      <alignment horizontal="left" vertical="top" wrapText="1"/>
      <protection hidden="1"/>
    </xf>
    <xf numFmtId="0" fontId="61" fillId="0" borderId="0" xfId="0" applyFont="1" applyProtection="1">
      <protection hidden="1"/>
    </xf>
    <xf numFmtId="0" fontId="58" fillId="0" borderId="0" xfId="0" applyFont="1" applyProtection="1">
      <protection hidden="1"/>
    </xf>
    <xf numFmtId="0" fontId="53" fillId="0" borderId="0" xfId="0" applyFont="1"/>
    <xf numFmtId="0" fontId="52" fillId="0" borderId="6" xfId="0" applyFont="1" applyBorder="1" applyProtection="1">
      <protection hidden="1"/>
    </xf>
    <xf numFmtId="0" fontId="63" fillId="0" borderId="0" xfId="0" applyFont="1" applyAlignment="1" applyProtection="1">
      <alignment vertical="center"/>
      <protection hidden="1"/>
    </xf>
    <xf numFmtId="0" fontId="52" fillId="0" borderId="0" xfId="0" applyFont="1" applyAlignment="1" applyProtection="1">
      <alignment vertical="center"/>
      <protection hidden="1"/>
    </xf>
    <xf numFmtId="0" fontId="52" fillId="0" borderId="0" xfId="0" applyFont="1" applyAlignment="1" applyProtection="1">
      <alignment wrapText="1"/>
      <protection hidden="1"/>
    </xf>
    <xf numFmtId="0" fontId="64" fillId="0" borderId="0" xfId="0" applyFont="1" applyAlignment="1" applyProtection="1">
      <alignment horizontal="right" vertical="center"/>
      <protection hidden="1"/>
    </xf>
    <xf numFmtId="164" fontId="65" fillId="3" borderId="0" xfId="2" applyNumberFormat="1" applyFont="1" applyBorder="1" applyAlignment="1" applyProtection="1">
      <alignment vertical="center"/>
      <protection hidden="1"/>
    </xf>
    <xf numFmtId="0" fontId="66" fillId="0" borderId="0" xfId="0" applyFont="1" applyAlignment="1" applyProtection="1">
      <alignment wrapText="1"/>
      <protection hidden="1"/>
    </xf>
    <xf numFmtId="164" fontId="52" fillId="0" borderId="0" xfId="0" applyNumberFormat="1" applyFont="1" applyProtection="1">
      <protection hidden="1"/>
    </xf>
    <xf numFmtId="0" fontId="58" fillId="0" borderId="32" xfId="0" applyFont="1" applyBorder="1" applyProtection="1">
      <protection hidden="1"/>
    </xf>
    <xf numFmtId="0" fontId="62" fillId="0" borderId="0" xfId="0" applyFont="1"/>
    <xf numFmtId="0" fontId="52" fillId="0" borderId="115" xfId="0" applyFont="1" applyBorder="1" applyAlignment="1" applyProtection="1">
      <alignment vertical="center"/>
      <protection hidden="1"/>
    </xf>
    <xf numFmtId="0" fontId="60" fillId="10" borderId="92" xfId="1" applyFont="1" applyFill="1" applyBorder="1">
      <protection locked="0"/>
    </xf>
    <xf numFmtId="0" fontId="67" fillId="0" borderId="0" xfId="0" applyFont="1" applyProtection="1">
      <protection hidden="1"/>
    </xf>
    <xf numFmtId="0" fontId="52" fillId="0" borderId="32" xfId="0" applyFont="1" applyBorder="1" applyAlignment="1" applyProtection="1">
      <alignment vertical="center" wrapText="1"/>
      <protection hidden="1"/>
    </xf>
    <xf numFmtId="0" fontId="63" fillId="0" borderId="0" xfId="0" applyFont="1" applyProtection="1">
      <protection hidden="1"/>
    </xf>
    <xf numFmtId="0" fontId="68" fillId="0" borderId="0" xfId="0" applyFont="1" applyProtection="1">
      <protection hidden="1"/>
    </xf>
    <xf numFmtId="0" fontId="52" fillId="0" borderId="40" xfId="0" applyFont="1" applyBorder="1" applyProtection="1">
      <protection hidden="1"/>
    </xf>
    <xf numFmtId="0" fontId="60" fillId="10" borderId="116" xfId="1" applyFont="1" applyFill="1" applyBorder="1">
      <protection locked="0"/>
    </xf>
    <xf numFmtId="0" fontId="69" fillId="0" borderId="0" xfId="0" applyFont="1" applyAlignment="1" applyProtection="1">
      <alignment horizontal="right"/>
      <protection hidden="1"/>
    </xf>
    <xf numFmtId="0" fontId="52" fillId="0" borderId="0" xfId="0" quotePrefix="1" applyFont="1" applyProtection="1">
      <protection hidden="1"/>
    </xf>
    <xf numFmtId="0" fontId="58" fillId="0" borderId="0" xfId="0" applyFont="1" applyAlignment="1" applyProtection="1">
      <alignment vertical="center"/>
      <protection hidden="1"/>
    </xf>
    <xf numFmtId="0" fontId="63" fillId="0" borderId="0" xfId="0" applyFont="1" applyAlignment="1" applyProtection="1">
      <alignment horizontal="right"/>
      <protection hidden="1"/>
    </xf>
    <xf numFmtId="0" fontId="63" fillId="0" borderId="0" xfId="0" applyFont="1" applyAlignment="1" applyProtection="1">
      <alignment wrapText="1"/>
      <protection hidden="1"/>
    </xf>
    <xf numFmtId="0" fontId="63" fillId="0" borderId="117" xfId="0" applyFont="1" applyBorder="1" applyAlignment="1" applyProtection="1">
      <alignment horizontal="center"/>
      <protection locked="0" hidden="1"/>
    </xf>
    <xf numFmtId="0" fontId="62" fillId="0" borderId="0" xfId="0" applyFont="1" applyProtection="1">
      <protection hidden="1"/>
    </xf>
    <xf numFmtId="0" fontId="71" fillId="3" borderId="0" xfId="2" applyFont="1" applyBorder="1"/>
    <xf numFmtId="164" fontId="71" fillId="3" borderId="117" xfId="2" applyNumberFormat="1" applyFont="1" applyBorder="1" applyProtection="1">
      <protection hidden="1"/>
    </xf>
    <xf numFmtId="164" fontId="71" fillId="3" borderId="118" xfId="2" applyNumberFormat="1" applyFont="1" applyBorder="1" applyProtection="1">
      <protection hidden="1"/>
    </xf>
    <xf numFmtId="43" fontId="53" fillId="11" borderId="0" xfId="6" applyFont="1" applyFill="1" applyBorder="1" applyAlignment="1">
      <alignment horizontal="center" vertical="center"/>
    </xf>
    <xf numFmtId="0" fontId="72" fillId="0" borderId="0" xfId="0" applyFont="1" applyAlignment="1" applyProtection="1">
      <alignment horizontal="right"/>
      <protection hidden="1"/>
    </xf>
    <xf numFmtId="164" fontId="71" fillId="3" borderId="0" xfId="2" applyNumberFormat="1" applyFont="1" applyBorder="1" applyAlignment="1" applyProtection="1">
      <alignment horizontal="right"/>
      <protection hidden="1"/>
    </xf>
    <xf numFmtId="164" fontId="71" fillId="3" borderId="119" xfId="2" applyNumberFormat="1" applyFont="1" applyBorder="1" applyAlignment="1" applyProtection="1">
      <alignment horizontal="right"/>
      <protection hidden="1"/>
    </xf>
    <xf numFmtId="164" fontId="71" fillId="3" borderId="120" xfId="2" applyNumberFormat="1" applyFont="1" applyBorder="1" applyAlignment="1" applyProtection="1">
      <alignment horizontal="right"/>
      <protection hidden="1"/>
    </xf>
    <xf numFmtId="0" fontId="58" fillId="0" borderId="0" xfId="0" applyFont="1" applyAlignment="1" applyProtection="1">
      <alignment horizontal="center" wrapText="1"/>
      <protection hidden="1"/>
    </xf>
    <xf numFmtId="0" fontId="58" fillId="0" borderId="0" xfId="0" applyFont="1" applyAlignment="1" applyProtection="1">
      <alignment horizontal="center" vertical="center"/>
      <protection hidden="1"/>
    </xf>
    <xf numFmtId="0" fontId="74" fillId="0" borderId="0" xfId="0" applyFont="1" applyProtection="1">
      <protection hidden="1"/>
    </xf>
    <xf numFmtId="0" fontId="71" fillId="3" borderId="121" xfId="2" applyFont="1" applyBorder="1" applyProtection="1">
      <protection hidden="1"/>
    </xf>
    <xf numFmtId="0" fontId="75" fillId="0" borderId="38" xfId="0" applyFont="1" applyBorder="1" applyProtection="1">
      <protection locked="0"/>
    </xf>
    <xf numFmtId="0" fontId="75" fillId="0" borderId="0" xfId="0" applyFont="1" applyProtection="1">
      <protection locked="0"/>
    </xf>
    <xf numFmtId="0" fontId="52" fillId="0" borderId="38" xfId="0" applyFont="1" applyBorder="1" applyProtection="1">
      <protection locked="0"/>
    </xf>
    <xf numFmtId="0" fontId="52" fillId="0" borderId="45" xfId="0" applyFont="1" applyBorder="1" applyProtection="1">
      <protection locked="0"/>
    </xf>
    <xf numFmtId="0" fontId="76" fillId="0" borderId="0" xfId="0" applyFont="1" applyProtection="1">
      <protection hidden="1"/>
    </xf>
    <xf numFmtId="0" fontId="74" fillId="0" borderId="0" xfId="0" applyFont="1" applyAlignment="1" applyProtection="1">
      <alignment horizontal="center" vertical="center"/>
      <protection hidden="1"/>
    </xf>
    <xf numFmtId="0" fontId="52" fillId="0" borderId="0" xfId="0" applyFont="1" applyAlignment="1" applyProtection="1">
      <alignment horizontal="center"/>
      <protection hidden="1"/>
    </xf>
    <xf numFmtId="0" fontId="52" fillId="0" borderId="0" xfId="0" applyFont="1" applyAlignment="1" applyProtection="1">
      <alignment horizontal="center"/>
      <protection locked="0"/>
    </xf>
    <xf numFmtId="0" fontId="71" fillId="3" borderId="38" xfId="2" applyFont="1" applyBorder="1" applyProtection="1">
      <protection hidden="1"/>
    </xf>
    <xf numFmtId="0" fontId="57" fillId="0" borderId="0" xfId="0" applyFont="1" applyProtection="1">
      <protection hidden="1"/>
    </xf>
    <xf numFmtId="0" fontId="77" fillId="0" borderId="117" xfId="3" applyFont="1" applyBorder="1" applyAlignment="1" applyProtection="1">
      <alignment horizontal="left" textRotation="90" wrapText="1"/>
      <protection hidden="1"/>
    </xf>
    <xf numFmtId="0" fontId="77" fillId="0" borderId="0" xfId="3" applyFont="1" applyBorder="1" applyAlignment="1" applyProtection="1">
      <alignment horizontal="left" textRotation="90" wrapText="1"/>
      <protection hidden="1"/>
    </xf>
    <xf numFmtId="0" fontId="77" fillId="0" borderId="122" xfId="3" applyFont="1" applyBorder="1" applyAlignment="1" applyProtection="1">
      <alignment horizontal="left" textRotation="90" wrapText="1"/>
      <protection hidden="1"/>
    </xf>
    <xf numFmtId="0" fontId="70" fillId="12" borderId="0" xfId="0" quotePrefix="1" applyFont="1" applyFill="1" applyAlignment="1" applyProtection="1">
      <alignment horizontal="left" vertical="center" wrapText="1"/>
      <protection hidden="1"/>
    </xf>
    <xf numFmtId="0" fontId="4" fillId="2" borderId="3" xfId="1" applyAlignment="1">
      <alignment horizontal="center" vertical="center"/>
      <protection locked="0"/>
    </xf>
    <xf numFmtId="166" fontId="4" fillId="2" borderId="3" xfId="1" applyNumberFormat="1">
      <protection locked="0"/>
    </xf>
    <xf numFmtId="166" fontId="4" fillId="2" borderId="3" xfId="1" applyNumberFormat="1" applyAlignment="1">
      <protection locked="0"/>
    </xf>
    <xf numFmtId="0" fontId="79" fillId="0" borderId="0" xfId="0" applyFont="1"/>
    <xf numFmtId="0" fontId="52" fillId="0" borderId="45" xfId="0" applyFont="1" applyBorder="1" applyProtection="1">
      <protection locked="0"/>
    </xf>
    <xf numFmtId="0" fontId="66" fillId="0" borderId="0" xfId="0" applyFont="1" applyAlignment="1" applyProtection="1">
      <alignment horizontal="left" wrapText="1"/>
      <protection hidden="1"/>
    </xf>
    <xf numFmtId="0" fontId="52" fillId="0" borderId="0" xfId="0" applyFont="1" applyAlignment="1" applyProtection="1">
      <alignment horizontal="center" vertical="center"/>
      <protection hidden="1"/>
    </xf>
    <xf numFmtId="0" fontId="60" fillId="10" borderId="0" xfId="1" applyFont="1" applyFill="1" applyBorder="1" applyAlignment="1">
      <alignment horizontal="center" vertical="center"/>
      <protection locked="0"/>
    </xf>
    <xf numFmtId="0" fontId="63" fillId="0" borderId="0" xfId="0" applyFont="1" applyAlignment="1" applyProtection="1">
      <alignment horizontal="center"/>
      <protection hidden="1"/>
    </xf>
    <xf numFmtId="0" fontId="52" fillId="0" borderId="34" xfId="0" applyFont="1" applyBorder="1" applyProtection="1">
      <protection locked="0"/>
    </xf>
    <xf numFmtId="0" fontId="4" fillId="2" borderId="3" xfId="1" applyAlignment="1">
      <alignment horizontal="left"/>
      <protection locked="0"/>
    </xf>
    <xf numFmtId="0" fontId="62" fillId="0" borderId="0" xfId="0" applyFont="1" applyAlignment="1">
      <alignment horizontal="right"/>
    </xf>
    <xf numFmtId="0" fontId="54" fillId="0" borderId="0" xfId="0" applyFont="1" applyAlignment="1" applyProtection="1">
      <alignment horizontal="left"/>
      <protection hidden="1"/>
    </xf>
    <xf numFmtId="0" fontId="55" fillId="0" borderId="0" xfId="0" applyFont="1" applyAlignment="1" applyProtection="1">
      <alignment horizontal="center"/>
      <protection hidden="1"/>
    </xf>
    <xf numFmtId="0" fontId="56" fillId="12" borderId="0" xfId="0" quotePrefix="1" applyFont="1" applyFill="1" applyAlignment="1" applyProtection="1">
      <alignment horizontal="left" vertical="center" wrapText="1"/>
      <protection hidden="1"/>
    </xf>
    <xf numFmtId="0" fontId="0" fillId="0" borderId="0" xfId="0" applyProtection="1">
      <protection hidden="1"/>
    </xf>
    <xf numFmtId="0" fontId="14" fillId="2" borderId="8" xfId="1" applyFont="1" applyBorder="1" applyAlignment="1">
      <alignment horizontal="left" vertical="top" wrapText="1"/>
      <protection locked="0"/>
    </xf>
    <xf numFmtId="0" fontId="14" fillId="2" borderId="3" xfId="1" applyFont="1" applyAlignment="1">
      <alignment horizontal="left" vertical="top" wrapText="1"/>
      <protection locked="0"/>
    </xf>
    <xf numFmtId="0" fontId="14" fillId="2" borderId="9" xfId="1" applyFont="1" applyBorder="1" applyAlignment="1">
      <alignment horizontal="left" vertical="top" wrapText="1"/>
      <protection locked="0"/>
    </xf>
    <xf numFmtId="0" fontId="14" fillId="2" borderId="13" xfId="1" applyFont="1" applyBorder="1" applyAlignment="1">
      <alignment horizontal="left" vertical="top" wrapText="1"/>
      <protection locked="0"/>
    </xf>
    <xf numFmtId="0" fontId="14" fillId="2" borderId="14" xfId="1" applyFont="1" applyBorder="1" applyAlignment="1">
      <alignment horizontal="left" vertical="top" wrapText="1"/>
      <protection locked="0"/>
    </xf>
    <xf numFmtId="0" fontId="14" fillId="2" borderId="15" xfId="1" applyFont="1" applyBorder="1" applyAlignment="1">
      <alignment horizontal="left" vertical="top" wrapText="1"/>
      <protection locked="0"/>
    </xf>
    <xf numFmtId="0" fontId="7" fillId="0" borderId="41" xfId="0" applyFont="1" applyBorder="1" applyAlignment="1" applyProtection="1">
      <alignment horizontal="center" vertical="center"/>
      <protection hidden="1"/>
    </xf>
    <xf numFmtId="0" fontId="7" fillId="0" borderId="42" xfId="0" applyFont="1" applyBorder="1" applyAlignment="1" applyProtection="1">
      <alignment horizontal="center" vertical="center"/>
      <protection hidden="1"/>
    </xf>
    <xf numFmtId="0" fontId="25" fillId="0" borderId="42" xfId="0" applyFont="1" applyBorder="1" applyAlignment="1" applyProtection="1">
      <alignment horizontal="center" vertical="center"/>
      <protection hidden="1"/>
    </xf>
    <xf numFmtId="0" fontId="25" fillId="0" borderId="43" xfId="0" applyFont="1" applyBorder="1" applyAlignment="1" applyProtection="1">
      <alignment horizontal="center" vertical="center"/>
      <protection hidden="1"/>
    </xf>
    <xf numFmtId="0" fontId="9" fillId="0" borderId="26" xfId="0" applyFont="1" applyBorder="1" applyAlignment="1" applyProtection="1">
      <alignment horizontal="center" vertical="center"/>
      <protection hidden="1"/>
    </xf>
    <xf numFmtId="0" fontId="9" fillId="0" borderId="58" xfId="0" applyFont="1" applyBorder="1" applyAlignment="1" applyProtection="1">
      <alignment horizontal="center" vertical="center"/>
      <protection hidden="1"/>
    </xf>
    <xf numFmtId="0" fontId="2" fillId="0" borderId="6" xfId="0" applyFont="1" applyBorder="1" applyAlignment="1" applyProtection="1">
      <alignment horizontal="left" vertical="top" wrapText="1"/>
      <protection hidden="1"/>
    </xf>
    <xf numFmtId="0" fontId="2" fillId="0" borderId="0" xfId="0" applyFont="1" applyAlignment="1" applyProtection="1">
      <alignment horizontal="left" vertical="top" wrapText="1"/>
      <protection hidden="1"/>
    </xf>
    <xf numFmtId="0" fontId="2" fillId="0" borderId="7" xfId="0" applyFont="1" applyBorder="1" applyAlignment="1" applyProtection="1">
      <alignment horizontal="left" vertical="top" wrapText="1"/>
      <protection hidden="1"/>
    </xf>
    <xf numFmtId="0" fontId="14" fillId="2" borderId="16" xfId="1" applyFont="1" applyBorder="1" applyAlignment="1">
      <alignment horizontal="left" vertical="top"/>
      <protection locked="0"/>
    </xf>
    <xf numFmtId="0" fontId="14" fillId="2" borderId="25" xfId="1" applyFont="1" applyBorder="1" applyAlignment="1">
      <alignment horizontal="left" vertical="top"/>
      <protection locked="0"/>
    </xf>
    <xf numFmtId="0" fontId="34" fillId="6" borderId="19" xfId="0" applyFont="1" applyFill="1" applyBorder="1" applyAlignment="1" applyProtection="1">
      <alignment horizontal="center"/>
      <protection hidden="1"/>
    </xf>
    <xf numFmtId="0" fontId="34" fillId="6" borderId="20" xfId="0" applyFont="1" applyFill="1" applyBorder="1" applyAlignment="1" applyProtection="1">
      <alignment horizontal="center"/>
      <protection hidden="1"/>
    </xf>
    <xf numFmtId="0" fontId="34" fillId="6" borderId="21" xfId="0" applyFont="1" applyFill="1" applyBorder="1" applyAlignment="1" applyProtection="1">
      <alignment horizontal="center"/>
      <protection hidden="1"/>
    </xf>
    <xf numFmtId="0" fontId="10" fillId="0" borderId="6" xfId="0" applyFont="1" applyBorder="1" applyAlignment="1" applyProtection="1">
      <alignment horizontal="center"/>
      <protection hidden="1"/>
    </xf>
    <xf numFmtId="0" fontId="10" fillId="0" borderId="0" xfId="0" applyFont="1" applyAlignment="1" applyProtection="1">
      <alignment horizontal="center"/>
      <protection hidden="1"/>
    </xf>
    <xf numFmtId="0" fontId="10" fillId="0" borderId="7" xfId="0" applyFont="1" applyBorder="1" applyAlignment="1" applyProtection="1">
      <alignment horizontal="center"/>
      <protection hidden="1"/>
    </xf>
    <xf numFmtId="165" fontId="0" fillId="0" borderId="53" xfId="0" applyNumberFormat="1" applyBorder="1" applyAlignment="1" applyProtection="1">
      <alignment horizontal="left"/>
      <protection hidden="1"/>
    </xf>
    <xf numFmtId="165" fontId="0" fillId="0" borderId="54" xfId="0" applyNumberFormat="1" applyBorder="1" applyAlignment="1" applyProtection="1">
      <alignment horizontal="left"/>
      <protection hidden="1"/>
    </xf>
    <xf numFmtId="165" fontId="0" fillId="0" borderId="55" xfId="0" applyNumberFormat="1" applyBorder="1" applyAlignment="1" applyProtection="1">
      <alignment horizontal="left"/>
      <protection hidden="1"/>
    </xf>
    <xf numFmtId="165" fontId="0" fillId="0" borderId="57" xfId="0" applyNumberFormat="1" applyBorder="1" applyAlignment="1" applyProtection="1">
      <alignment horizontal="left"/>
      <protection hidden="1"/>
    </xf>
    <xf numFmtId="165" fontId="0" fillId="0" borderId="38" xfId="0" applyNumberFormat="1" applyBorder="1" applyAlignment="1" applyProtection="1">
      <alignment horizontal="left"/>
      <protection hidden="1"/>
    </xf>
    <xf numFmtId="165" fontId="0" fillId="0" borderId="39" xfId="0" applyNumberFormat="1" applyBorder="1" applyAlignment="1" applyProtection="1">
      <alignment horizontal="left"/>
      <protection hidden="1"/>
    </xf>
    <xf numFmtId="165" fontId="0" fillId="0" borderId="17" xfId="0" applyNumberFormat="1" applyBorder="1" applyAlignment="1" applyProtection="1">
      <alignment horizontal="left"/>
      <protection hidden="1"/>
    </xf>
    <xf numFmtId="165" fontId="0" fillId="0" borderId="1" xfId="0" applyNumberFormat="1" applyBorder="1" applyAlignment="1" applyProtection="1">
      <alignment horizontal="left"/>
      <protection hidden="1"/>
    </xf>
    <xf numFmtId="165" fontId="0" fillId="0" borderId="18" xfId="0" applyNumberFormat="1" applyBorder="1" applyAlignment="1" applyProtection="1">
      <alignment horizontal="left"/>
      <protection hidden="1"/>
    </xf>
    <xf numFmtId="0" fontId="24" fillId="0" borderId="5" xfId="0" applyFont="1" applyBorder="1" applyAlignment="1" applyProtection="1">
      <alignment horizontal="center"/>
      <protection hidden="1"/>
    </xf>
    <xf numFmtId="0" fontId="24" fillId="0" borderId="2" xfId="0" applyFont="1" applyBorder="1" applyAlignment="1" applyProtection="1">
      <alignment horizontal="center"/>
      <protection hidden="1"/>
    </xf>
    <xf numFmtId="0" fontId="24" fillId="0" borderId="10" xfId="0" applyFont="1" applyBorder="1" applyAlignment="1" applyProtection="1">
      <alignment horizontal="center" vertical="center"/>
      <protection hidden="1"/>
    </xf>
    <xf numFmtId="0" fontId="24" fillId="0" borderId="12" xfId="0" applyFont="1" applyBorder="1" applyAlignment="1" applyProtection="1">
      <alignment horizontal="center" vertical="center"/>
      <protection hidden="1"/>
    </xf>
    <xf numFmtId="0" fontId="24" fillId="0" borderId="34" xfId="0" applyFont="1" applyBorder="1" applyAlignment="1" applyProtection="1">
      <alignment horizontal="center" vertical="center"/>
      <protection hidden="1"/>
    </xf>
    <xf numFmtId="0" fontId="24" fillId="0" borderId="36" xfId="0" applyFont="1" applyBorder="1" applyAlignment="1" applyProtection="1">
      <alignment horizontal="center" vertical="center"/>
      <protection hidden="1"/>
    </xf>
    <xf numFmtId="0" fontId="24" fillId="0" borderId="10" xfId="0" applyFont="1" applyBorder="1" applyAlignment="1" applyProtection="1">
      <alignment horizontal="center"/>
      <protection hidden="1"/>
    </xf>
    <xf numFmtId="0" fontId="24" fillId="0" borderId="34" xfId="0" applyFont="1" applyBorder="1" applyAlignment="1" applyProtection="1">
      <alignment horizontal="center"/>
      <protection hidden="1"/>
    </xf>
    <xf numFmtId="0" fontId="7" fillId="0" borderId="11" xfId="0" applyFont="1" applyBorder="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7" fillId="0" borderId="12" xfId="0" applyFont="1" applyBorder="1" applyAlignment="1" applyProtection="1">
      <alignment horizontal="left" vertical="center"/>
      <protection hidden="1"/>
    </xf>
    <xf numFmtId="0" fontId="13" fillId="2" borderId="8" xfId="1" applyFont="1" applyBorder="1" applyAlignment="1">
      <alignment horizontal="left" vertical="top" wrapText="1"/>
      <protection locked="0"/>
    </xf>
    <xf numFmtId="0" fontId="13" fillId="2" borderId="3" xfId="1" applyFont="1" applyAlignment="1">
      <alignment horizontal="left" vertical="top" wrapText="1"/>
      <protection locked="0"/>
    </xf>
    <xf numFmtId="0" fontId="13" fillId="2" borderId="9" xfId="1" applyFont="1" applyBorder="1" applyAlignment="1">
      <alignment horizontal="left" vertical="top" wrapText="1"/>
      <protection locked="0"/>
    </xf>
    <xf numFmtId="0" fontId="7" fillId="0" borderId="44" xfId="0" applyFont="1" applyBorder="1" applyAlignment="1" applyProtection="1">
      <alignment horizontal="left"/>
      <protection hidden="1"/>
    </xf>
    <xf numFmtId="0" fontId="7" fillId="0" borderId="45" xfId="0" applyFont="1" applyBorder="1" applyAlignment="1" applyProtection="1">
      <alignment horizontal="left"/>
      <protection hidden="1"/>
    </xf>
    <xf numFmtId="0" fontId="7" fillId="0" borderId="46" xfId="0" applyFont="1" applyBorder="1" applyAlignment="1" applyProtection="1">
      <alignment horizontal="left"/>
      <protection hidden="1"/>
    </xf>
    <xf numFmtId="0" fontId="9" fillId="0" borderId="10" xfId="0" applyFont="1" applyBorder="1" applyAlignment="1" applyProtection="1">
      <alignment horizontal="center" vertical="center"/>
      <protection hidden="1"/>
    </xf>
    <xf numFmtId="0" fontId="9" fillId="0" borderId="34" xfId="0" applyFont="1" applyBorder="1" applyAlignment="1" applyProtection="1">
      <alignment horizontal="center" vertical="center"/>
      <protection hidden="1"/>
    </xf>
    <xf numFmtId="0" fontId="4" fillId="2" borderId="3" xfId="1" applyAlignment="1">
      <alignment horizontal="left" vertical="top" wrapText="1"/>
      <protection locked="0"/>
    </xf>
    <xf numFmtId="0" fontId="4" fillId="2" borderId="59" xfId="1" applyBorder="1" applyAlignment="1">
      <alignment horizontal="left" vertical="top" wrapText="1"/>
      <protection locked="0"/>
    </xf>
    <xf numFmtId="0" fontId="4" fillId="2" borderId="29" xfId="1" applyBorder="1" applyAlignment="1">
      <alignment horizontal="left" vertical="top" wrapText="1"/>
      <protection locked="0"/>
    </xf>
    <xf numFmtId="0" fontId="4" fillId="2" borderId="28" xfId="1" applyBorder="1" applyAlignment="1">
      <alignment horizontal="left" vertical="top" wrapText="1"/>
      <protection locked="0"/>
    </xf>
    <xf numFmtId="0" fontId="0" fillId="0" borderId="28" xfId="0" applyBorder="1" applyAlignment="1">
      <alignment wrapText="1"/>
    </xf>
    <xf numFmtId="0" fontId="0" fillId="0" borderId="27" xfId="0" applyBorder="1" applyAlignment="1">
      <alignment wrapText="1"/>
    </xf>
    <xf numFmtId="0" fontId="32" fillId="0" borderId="61" xfId="0" applyFont="1" applyBorder="1" applyAlignment="1">
      <alignment wrapText="1"/>
    </xf>
    <xf numFmtId="0" fontId="0" fillId="0" borderId="34" xfId="0" applyBorder="1" applyAlignment="1">
      <alignment wrapText="1"/>
    </xf>
    <xf numFmtId="0" fontId="0" fillId="0" borderId="36" xfId="0" applyBorder="1" applyAlignment="1">
      <alignment wrapText="1"/>
    </xf>
    <xf numFmtId="0" fontId="19" fillId="0" borderId="4" xfId="0" applyFont="1" applyBorder="1" applyAlignment="1">
      <alignment horizontal="left"/>
    </xf>
    <xf numFmtId="0" fontId="0" fillId="0" borderId="5" xfId="0" applyBorder="1"/>
    <xf numFmtId="0" fontId="0" fillId="0" borderId="2" xfId="0" applyBorder="1"/>
    <xf numFmtId="0" fontId="0" fillId="0" borderId="6" xfId="0" applyBorder="1" applyAlignment="1">
      <alignment wrapText="1"/>
    </xf>
    <xf numFmtId="0" fontId="0" fillId="0" borderId="0" xfId="0" applyAlignment="1">
      <alignment wrapText="1"/>
    </xf>
    <xf numFmtId="0" fontId="0" fillId="0" borderId="7" xfId="0" applyBorder="1" applyAlignment="1">
      <alignment wrapText="1"/>
    </xf>
    <xf numFmtId="0" fontId="19" fillId="0" borderId="61" xfId="0" applyFont="1" applyBorder="1" applyAlignment="1">
      <alignment horizontal="left" wrapText="1"/>
    </xf>
    <xf numFmtId="0" fontId="19" fillId="0" borderId="34" xfId="0" applyFont="1" applyBorder="1" applyAlignment="1">
      <alignment horizontal="left" wrapText="1"/>
    </xf>
    <xf numFmtId="0" fontId="0" fillId="0" borderId="6" xfId="0" applyBorder="1"/>
    <xf numFmtId="0" fontId="0" fillId="0" borderId="0" xfId="0"/>
    <xf numFmtId="0" fontId="0" fillId="0" borderId="7" xfId="0" applyBorder="1"/>
    <xf numFmtId="0" fontId="19" fillId="0" borderId="61" xfId="0" applyFont="1" applyBorder="1" applyAlignment="1">
      <alignment horizontal="left"/>
    </xf>
    <xf numFmtId="0" fontId="19" fillId="0" borderId="34" xfId="0" applyFont="1" applyBorder="1" applyAlignment="1">
      <alignment horizontal="left"/>
    </xf>
    <xf numFmtId="0" fontId="0" fillId="0" borderId="34" xfId="0" applyBorder="1"/>
    <xf numFmtId="0" fontId="0" fillId="0" borderId="36" xfId="0" applyBorder="1"/>
    <xf numFmtId="0" fontId="1" fillId="0" borderId="16" xfId="0" applyFont="1" applyBorder="1" applyAlignment="1">
      <alignment horizontal="center" vertical="center" wrapText="1"/>
    </xf>
    <xf numFmtId="0" fontId="0" fillId="0" borderId="16" xfId="0" applyBorder="1" applyAlignment="1">
      <alignment horizontal="center" vertical="center"/>
    </xf>
    <xf numFmtId="0" fontId="0" fillId="0" borderId="25" xfId="0" applyBorder="1" applyAlignment="1">
      <alignment horizontal="center" vertical="center"/>
    </xf>
    <xf numFmtId="0" fontId="4" fillId="2" borderId="9" xfId="1" applyBorder="1" applyAlignment="1">
      <alignment horizontal="left" vertical="top" wrapText="1"/>
      <protection locked="0"/>
    </xf>
    <xf numFmtId="0" fontId="23" fillId="0" borderId="11" xfId="0" applyFont="1" applyBorder="1" applyAlignment="1">
      <alignment horizontal="left" vertical="center" wrapText="1"/>
    </xf>
    <xf numFmtId="0" fontId="23" fillId="0" borderId="31" xfId="0" applyFont="1" applyBorder="1" applyAlignment="1">
      <alignment horizontal="left" vertical="center" wrapText="1"/>
    </xf>
    <xf numFmtId="0" fontId="4" fillId="2" borderId="60" xfId="1" applyBorder="1" applyAlignment="1">
      <alignment horizontal="left" vertical="top" wrapText="1"/>
      <protection locked="0"/>
    </xf>
    <xf numFmtId="0" fontId="1" fillId="0" borderId="24" xfId="0" applyFont="1" applyBorder="1" applyAlignment="1">
      <alignment horizontal="center" vertical="center"/>
    </xf>
    <xf numFmtId="0" fontId="1" fillId="0" borderId="16" xfId="0" applyFont="1" applyBorder="1" applyAlignment="1">
      <alignment horizontal="center" vertical="center"/>
    </xf>
    <xf numFmtId="0" fontId="1" fillId="0" borderId="51"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62" xfId="0" applyFont="1" applyBorder="1" applyAlignment="1">
      <alignment horizontal="center" vertical="center" wrapText="1"/>
    </xf>
    <xf numFmtId="0" fontId="4" fillId="2" borderId="14" xfId="1" applyBorder="1" applyAlignment="1">
      <alignment horizontal="left" vertical="top" wrapText="1"/>
      <protection locked="0"/>
    </xf>
    <xf numFmtId="0" fontId="4" fillId="2" borderId="66" xfId="1" applyBorder="1" applyAlignment="1">
      <alignment horizontal="left" vertical="top" wrapText="1"/>
      <protection locked="0"/>
    </xf>
    <xf numFmtId="0" fontId="19" fillId="0" borderId="6" xfId="0" applyFont="1" applyBorder="1" applyAlignment="1">
      <alignment horizontal="left"/>
    </xf>
    <xf numFmtId="0" fontId="0" fillId="0" borderId="61" xfId="0" applyBorder="1"/>
    <xf numFmtId="0" fontId="22" fillId="0" borderId="16" xfId="0" applyFont="1" applyBorder="1" applyAlignment="1">
      <alignment horizontal="center" vertical="center" wrapText="1"/>
    </xf>
    <xf numFmtId="0" fontId="23" fillId="0" borderId="24" xfId="0" applyFont="1" applyBorder="1" applyAlignment="1">
      <alignment horizontal="left" vertical="top" wrapText="1"/>
    </xf>
    <xf numFmtId="0" fontId="0" fillId="0" borderId="16" xfId="0" applyBorder="1" applyAlignment="1">
      <alignment horizontal="left" vertical="top"/>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5" xfId="0" applyBorder="1" applyAlignment="1">
      <alignment vertical="center" wrapText="1"/>
    </xf>
    <xf numFmtId="0" fontId="0" fillId="0" borderId="2" xfId="0" applyBorder="1" applyAlignment="1">
      <alignment vertical="center" wrapText="1"/>
    </xf>
    <xf numFmtId="0" fontId="0" fillId="0" borderId="6" xfId="0" applyBorder="1" applyAlignment="1">
      <alignment vertical="center" wrapText="1"/>
    </xf>
    <xf numFmtId="0" fontId="0" fillId="0" borderId="0" xfId="0" applyAlignment="1">
      <alignment vertical="center" wrapText="1"/>
    </xf>
    <xf numFmtId="0" fontId="0" fillId="0" borderId="7" xfId="0" applyBorder="1" applyAlignment="1">
      <alignment vertical="center" wrapText="1"/>
    </xf>
    <xf numFmtId="0" fontId="0" fillId="0" borderId="17" xfId="0" applyBorder="1" applyAlignment="1">
      <alignment vertical="center" wrapText="1"/>
    </xf>
    <xf numFmtId="0" fontId="0" fillId="0" borderId="1" xfId="0" applyBorder="1" applyAlignment="1">
      <alignment vertical="center" wrapText="1"/>
    </xf>
    <xf numFmtId="0" fontId="0" fillId="0" borderId="18" xfId="0" applyBorder="1" applyAlignment="1">
      <alignment vertical="center" wrapText="1"/>
    </xf>
    <xf numFmtId="0" fontId="0" fillId="0" borderId="4" xfId="0" applyBorder="1" applyAlignment="1">
      <alignment vertical="center" wrapText="1"/>
    </xf>
    <xf numFmtId="0" fontId="23" fillId="0" borderId="24" xfId="0" applyFont="1" applyBorder="1" applyAlignment="1">
      <alignment horizontal="left" vertical="center" wrapText="1"/>
    </xf>
    <xf numFmtId="0" fontId="0" fillId="0" borderId="16" xfId="0" applyBorder="1" applyAlignment="1">
      <alignment horizontal="left" vertical="center"/>
    </xf>
    <xf numFmtId="0" fontId="23" fillId="0" borderId="63" xfId="0" applyFont="1" applyBorder="1" applyAlignment="1">
      <alignment horizontal="left" vertical="center" wrapText="1"/>
    </xf>
    <xf numFmtId="0" fontId="0" fillId="0" borderId="67" xfId="0" applyBorder="1" applyAlignment="1">
      <alignment horizontal="left" vertical="center"/>
    </xf>
    <xf numFmtId="0" fontId="4" fillId="2" borderId="35" xfId="1" applyBorder="1" applyAlignment="1">
      <alignment horizontal="left" vertical="top" wrapText="1"/>
      <protection locked="0"/>
    </xf>
    <xf numFmtId="0" fontId="4" fillId="2" borderId="23" xfId="1" applyBorder="1" applyAlignment="1">
      <alignment horizontal="left" vertical="top" wrapText="1"/>
      <protection locked="0"/>
    </xf>
    <xf numFmtId="0" fontId="4" fillId="2" borderId="15" xfId="1" applyBorder="1" applyAlignment="1">
      <alignment horizontal="left" vertical="top" wrapText="1"/>
      <protection locked="0"/>
    </xf>
    <xf numFmtId="0" fontId="23" fillId="0" borderId="44" xfId="0" applyFont="1" applyBorder="1" applyAlignment="1">
      <alignment horizontal="left" vertical="center" wrapText="1"/>
    </xf>
    <xf numFmtId="0" fontId="23" fillId="0" borderId="62" xfId="0" applyFont="1" applyBorder="1" applyAlignment="1">
      <alignment horizontal="left" vertical="center" wrapText="1"/>
    </xf>
    <xf numFmtId="165" fontId="20" fillId="3" borderId="6" xfId="4" applyNumberFormat="1" applyBorder="1" applyAlignment="1" applyProtection="1">
      <alignment horizontal="center" vertical="top" wrapText="1"/>
      <protection hidden="1"/>
    </xf>
    <xf numFmtId="165" fontId="20" fillId="3" borderId="0" xfId="4" applyNumberFormat="1" applyBorder="1" applyAlignment="1" applyProtection="1">
      <alignment horizontal="center" vertical="top" wrapText="1"/>
      <protection hidden="1"/>
    </xf>
    <xf numFmtId="0" fontId="0" fillId="0" borderId="62" xfId="0" applyBorder="1" applyAlignment="1">
      <alignment horizontal="left" vertical="center" wrapText="1"/>
    </xf>
    <xf numFmtId="0" fontId="33" fillId="5" borderId="17" xfId="0" applyFont="1" applyFill="1" applyBorder="1" applyAlignment="1">
      <alignment horizontal="center"/>
    </xf>
    <xf numFmtId="0" fontId="31" fillId="5" borderId="1" xfId="0" applyFont="1" applyFill="1" applyBorder="1" applyAlignment="1">
      <alignment horizontal="center"/>
    </xf>
    <xf numFmtId="0" fontId="31" fillId="5" borderId="1" xfId="0" applyFont="1" applyFill="1" applyBorder="1"/>
    <xf numFmtId="0" fontId="31" fillId="5" borderId="18" xfId="0" applyFont="1" applyFill="1" applyBorder="1"/>
    <xf numFmtId="0" fontId="10" fillId="0" borderId="6" xfId="0" applyFont="1" applyBorder="1" applyAlignment="1">
      <alignment horizontal="center" vertical="center"/>
    </xf>
    <xf numFmtId="0" fontId="10" fillId="0" borderId="0" xfId="0" applyFont="1" applyAlignment="1">
      <alignment horizontal="center" vertical="center"/>
    </xf>
    <xf numFmtId="0" fontId="1" fillId="0" borderId="6" xfId="0" applyFont="1" applyBorder="1" applyAlignment="1">
      <alignment horizontal="center"/>
    </xf>
    <xf numFmtId="0" fontId="1" fillId="0" borderId="0" xfId="0" applyFont="1" applyAlignment="1">
      <alignment horizontal="center"/>
    </xf>
    <xf numFmtId="0" fontId="1" fillId="0" borderId="0" xfId="0" applyFont="1"/>
    <xf numFmtId="0" fontId="1" fillId="0" borderId="7" xfId="0" applyFont="1" applyBorder="1"/>
    <xf numFmtId="0" fontId="23" fillId="0" borderId="63" xfId="0" applyFont="1" applyBorder="1" applyAlignment="1">
      <alignment horizontal="left" vertical="top" wrapText="1"/>
    </xf>
    <xf numFmtId="0" fontId="0" fillId="0" borderId="67" xfId="0" applyBorder="1" applyAlignment="1">
      <alignment horizontal="left" vertical="top"/>
    </xf>
    <xf numFmtId="0" fontId="23" fillId="0" borderId="29" xfId="0" applyFont="1" applyBorder="1" applyAlignment="1">
      <alignment horizontal="left" vertical="center" wrapText="1"/>
    </xf>
    <xf numFmtId="0" fontId="23" fillId="0" borderId="65" xfId="0" applyFont="1" applyBorder="1" applyAlignment="1">
      <alignment horizontal="left" vertical="center" wrapText="1"/>
    </xf>
    <xf numFmtId="0" fontId="4" fillId="2" borderId="51" xfId="1" applyBorder="1" applyAlignment="1">
      <alignment horizontal="left" wrapText="1"/>
      <protection locked="0"/>
    </xf>
    <xf numFmtId="0" fontId="4" fillId="2" borderId="45" xfId="1" applyBorder="1" applyAlignment="1">
      <alignment horizontal="left" wrapText="1"/>
      <protection locked="0"/>
    </xf>
    <xf numFmtId="0" fontId="4" fillId="2" borderId="46" xfId="1" applyBorder="1" applyAlignment="1">
      <alignment horizontal="left" wrapText="1"/>
      <protection locked="0"/>
    </xf>
    <xf numFmtId="0" fontId="4" fillId="2" borderId="64" xfId="1" applyBorder="1" applyAlignment="1">
      <alignment horizontal="left" wrapText="1"/>
      <protection locked="0"/>
    </xf>
    <xf numFmtId="0" fontId="4" fillId="2" borderId="28" xfId="1" applyBorder="1" applyAlignment="1">
      <alignment horizontal="left" wrapText="1"/>
      <protection locked="0"/>
    </xf>
    <xf numFmtId="0" fontId="4" fillId="2" borderId="27" xfId="1" applyBorder="1" applyAlignment="1">
      <alignment horizontal="left" wrapText="1"/>
      <protection locked="0"/>
    </xf>
    <xf numFmtId="0" fontId="35" fillId="7" borderId="4" xfId="0" applyFont="1" applyFill="1" applyBorder="1" applyAlignment="1">
      <alignment horizontal="center" vertical="center"/>
    </xf>
    <xf numFmtId="0" fontId="35" fillId="7" borderId="5" xfId="0" applyFont="1" applyFill="1" applyBorder="1" applyAlignment="1">
      <alignment horizontal="center" vertical="center"/>
    </xf>
    <xf numFmtId="0" fontId="35" fillId="7" borderId="2" xfId="0" applyFont="1" applyFill="1" applyBorder="1" applyAlignment="1">
      <alignment horizontal="center" vertical="center"/>
    </xf>
    <xf numFmtId="0" fontId="35" fillId="7" borderId="6" xfId="0" applyFont="1" applyFill="1" applyBorder="1" applyAlignment="1">
      <alignment horizontal="center" vertical="center"/>
    </xf>
    <xf numFmtId="0" fontId="35" fillId="7" borderId="0" xfId="0" applyFont="1" applyFill="1" applyAlignment="1">
      <alignment horizontal="center" vertical="center"/>
    </xf>
    <xf numFmtId="0" fontId="35" fillId="7" borderId="7" xfId="0" applyFont="1" applyFill="1" applyBorder="1" applyAlignment="1">
      <alignment horizontal="center" vertical="center"/>
    </xf>
    <xf numFmtId="0" fontId="16" fillId="4" borderId="6" xfId="0" quotePrefix="1" applyFont="1" applyFill="1" applyBorder="1" applyAlignment="1">
      <alignment horizontal="left" vertical="top" wrapText="1"/>
    </xf>
    <xf numFmtId="0" fontId="16" fillId="4" borderId="0" xfId="0" applyFont="1" applyFill="1" applyAlignment="1">
      <alignment horizontal="left" vertical="top" wrapText="1"/>
    </xf>
    <xf numFmtId="0" fontId="16" fillId="4" borderId="7" xfId="0" applyFont="1" applyFill="1" applyBorder="1" applyAlignment="1">
      <alignment horizontal="left" vertical="top" wrapText="1"/>
    </xf>
    <xf numFmtId="0" fontId="28" fillId="4" borderId="17" xfId="3" quotePrefix="1" applyFont="1" applyFill="1" applyBorder="1" applyAlignment="1" applyProtection="1">
      <alignment horizontal="left" vertical="top" wrapText="1"/>
    </xf>
    <xf numFmtId="0" fontId="28" fillId="4" borderId="1" xfId="3" applyFont="1" applyFill="1" applyBorder="1" applyAlignment="1" applyProtection="1">
      <alignment horizontal="left" vertical="top" wrapText="1"/>
    </xf>
    <xf numFmtId="0" fontId="28" fillId="4" borderId="18" xfId="3" applyFont="1" applyFill="1" applyBorder="1" applyAlignment="1" applyProtection="1">
      <alignment horizontal="left" vertical="top" wrapText="1"/>
    </xf>
    <xf numFmtId="49" fontId="4" fillId="2" borderId="16" xfId="1" applyNumberFormat="1" applyBorder="1" applyAlignment="1">
      <alignment horizontal="left"/>
      <protection locked="0"/>
    </xf>
    <xf numFmtId="49" fontId="4" fillId="2" borderId="25" xfId="1" applyNumberFormat="1" applyBorder="1" applyAlignment="1">
      <alignment horizontal="left"/>
      <protection locked="0"/>
    </xf>
    <xf numFmtId="49" fontId="4" fillId="2" borderId="51" xfId="1" applyNumberFormat="1" applyBorder="1" applyAlignment="1">
      <alignment horizontal="left"/>
      <protection locked="0"/>
    </xf>
    <xf numFmtId="49" fontId="4" fillId="2" borderId="45" xfId="1" applyNumberFormat="1" applyBorder="1" applyAlignment="1">
      <alignment horizontal="left"/>
      <protection locked="0"/>
    </xf>
    <xf numFmtId="49" fontId="4" fillId="2" borderId="46" xfId="1" applyNumberFormat="1" applyBorder="1" applyAlignment="1">
      <alignment horizontal="left"/>
      <protection locked="0"/>
    </xf>
    <xf numFmtId="0" fontId="0" fillId="0" borderId="51" xfId="0" applyBorder="1"/>
    <xf numFmtId="0" fontId="0" fillId="0" borderId="45" xfId="0" applyBorder="1"/>
    <xf numFmtId="0" fontId="0" fillId="0" borderId="46" xfId="0" applyBorder="1"/>
    <xf numFmtId="0" fontId="11" fillId="0" borderId="0" xfId="0" applyFont="1" applyAlignment="1" applyProtection="1">
      <alignment horizontal="center" vertical="top"/>
      <protection hidden="1"/>
    </xf>
    <xf numFmtId="0" fontId="16" fillId="4" borderId="0" xfId="0" quotePrefix="1" applyFont="1" applyFill="1" applyAlignment="1" applyProtection="1">
      <alignment horizontal="left" vertical="center" wrapText="1"/>
      <protection hidden="1"/>
    </xf>
    <xf numFmtId="0" fontId="16" fillId="4" borderId="0" xfId="0" applyFont="1" applyFill="1" applyAlignment="1" applyProtection="1">
      <alignment horizontal="left" vertical="center" wrapText="1"/>
      <protection hidden="1"/>
    </xf>
    <xf numFmtId="0" fontId="4" fillId="2" borderId="99" xfId="1" applyBorder="1" applyAlignment="1">
      <alignment horizontal="left"/>
      <protection locked="0"/>
    </xf>
    <xf numFmtId="0" fontId="4" fillId="2" borderId="100" xfId="1" applyBorder="1" applyAlignment="1">
      <alignment horizontal="left"/>
      <protection locked="0"/>
    </xf>
    <xf numFmtId="0" fontId="1" fillId="0" borderId="5" xfId="0" applyFont="1" applyBorder="1" applyProtection="1">
      <protection hidden="1"/>
    </xf>
    <xf numFmtId="0" fontId="1" fillId="0" borderId="5" xfId="0" applyFont="1" applyBorder="1"/>
    <xf numFmtId="0" fontId="1" fillId="0" borderId="2" xfId="0" applyFont="1" applyBorder="1"/>
    <xf numFmtId="0" fontId="5" fillId="9" borderId="91" xfId="0" applyFont="1" applyFill="1" applyBorder="1" applyProtection="1">
      <protection hidden="1"/>
    </xf>
    <xf numFmtId="0" fontId="0" fillId="9" borderId="101" xfId="0" applyFill="1" applyBorder="1"/>
    <xf numFmtId="0" fontId="0" fillId="9" borderId="102" xfId="0" applyFill="1" applyBorder="1"/>
    <xf numFmtId="0" fontId="5" fillId="9" borderId="104" xfId="0" applyFont="1" applyFill="1" applyBorder="1" applyProtection="1">
      <protection hidden="1"/>
    </xf>
    <xf numFmtId="0" fontId="0" fillId="9" borderId="34" xfId="0" applyFill="1" applyBorder="1"/>
    <xf numFmtId="0" fontId="0" fillId="9" borderId="105" xfId="0" applyFill="1" applyBorder="1"/>
    <xf numFmtId="0" fontId="49" fillId="9" borderId="101" xfId="0" applyFont="1" applyFill="1" applyBorder="1" applyAlignment="1" applyProtection="1">
      <alignment horizontal="right"/>
      <protection hidden="1"/>
    </xf>
    <xf numFmtId="0" fontId="49" fillId="9" borderId="106" xfId="0" applyFont="1" applyFill="1" applyBorder="1" applyAlignment="1" applyProtection="1">
      <alignment horizontal="right"/>
      <protection hidden="1"/>
    </xf>
    <xf numFmtId="0" fontId="5" fillId="9" borderId="98" xfId="0" applyFont="1" applyFill="1" applyBorder="1" applyProtection="1">
      <protection hidden="1"/>
    </xf>
    <xf numFmtId="0" fontId="0" fillId="9" borderId="0" xfId="0" applyFill="1"/>
    <xf numFmtId="0" fontId="49" fillId="9" borderId="0" xfId="0" applyFont="1" applyFill="1" applyAlignment="1" applyProtection="1">
      <alignment horizontal="right"/>
      <protection hidden="1"/>
    </xf>
    <xf numFmtId="0" fontId="49" fillId="9" borderId="107" xfId="0" applyFont="1" applyFill="1" applyBorder="1" applyAlignment="1" applyProtection="1">
      <alignment horizontal="right"/>
      <protection hidden="1"/>
    </xf>
    <xf numFmtId="0" fontId="5" fillId="9" borderId="92" xfId="0" applyFont="1" applyFill="1" applyBorder="1" applyProtection="1">
      <protection hidden="1"/>
    </xf>
    <xf numFmtId="0" fontId="0" fillId="9" borderId="69" xfId="0" applyFill="1" applyBorder="1"/>
    <xf numFmtId="0" fontId="49" fillId="9" borderId="69" xfId="0" applyFont="1" applyFill="1" applyBorder="1" applyAlignment="1" applyProtection="1">
      <alignment horizontal="right"/>
      <protection hidden="1"/>
    </xf>
    <xf numFmtId="0" fontId="49" fillId="9" borderId="108" xfId="0" applyFont="1" applyFill="1" applyBorder="1" applyAlignment="1" applyProtection="1">
      <alignment horizontal="right"/>
      <protection hidden="1"/>
    </xf>
    <xf numFmtId="0" fontId="50" fillId="0" borderId="4" xfId="0" applyFont="1" applyBorder="1" applyAlignment="1" applyProtection="1">
      <alignment horizontal="center" vertical="center"/>
      <protection hidden="1"/>
    </xf>
    <xf numFmtId="0" fontId="50" fillId="0" borderId="5" xfId="0" applyFont="1" applyBorder="1" applyAlignment="1" applyProtection="1">
      <alignment horizontal="center" vertical="center"/>
      <protection hidden="1"/>
    </xf>
    <xf numFmtId="0" fontId="50" fillId="0" borderId="2" xfId="0" applyFont="1" applyBorder="1" applyAlignment="1" applyProtection="1">
      <alignment horizontal="center" vertical="center"/>
      <protection hidden="1"/>
    </xf>
    <xf numFmtId="0" fontId="0" fillId="0" borderId="77" xfId="0" applyBorder="1" applyProtection="1">
      <protection locked="0"/>
    </xf>
    <xf numFmtId="0" fontId="0" fillId="0" borderId="96" xfId="0" applyBorder="1" applyProtection="1">
      <protection locked="0"/>
    </xf>
    <xf numFmtId="0" fontId="0" fillId="0" borderId="83" xfId="0" applyBorder="1" applyProtection="1">
      <protection locked="0"/>
    </xf>
    <xf numFmtId="0" fontId="0" fillId="0" borderId="97" xfId="0" applyBorder="1" applyProtection="1">
      <protection locked="0"/>
    </xf>
  </cellXfs>
  <cellStyles count="7">
    <cellStyle name="Calculation" xfId="2" builtinId="22" customBuiltin="1"/>
    <cellStyle name="Comma" xfId="6" builtinId="3"/>
    <cellStyle name="Hyperlink" xfId="3" builtinId="8"/>
    <cellStyle name="Input" xfId="1" builtinId="20" customBuiltin="1"/>
    <cellStyle name="Normal" xfId="0" builtinId="0"/>
    <cellStyle name="Output" xfId="4" builtinId="21"/>
    <cellStyle name="Per cent" xfId="5" builtinId="5"/>
  </cellStyles>
  <dxfs count="9">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3" tint="0.59996337778862885"/>
        </patternFill>
      </fill>
    </dxf>
    <dxf>
      <fill>
        <patternFill>
          <bgColor theme="0"/>
        </patternFill>
      </fill>
      <border>
        <left/>
        <right/>
        <top/>
        <bottom/>
      </border>
    </dxf>
    <dxf>
      <fill>
        <patternFill>
          <bgColor theme="0"/>
        </patternFill>
      </fill>
      <border>
        <left/>
        <right/>
        <top/>
        <bottom/>
        <vertical/>
        <horizontal/>
      </border>
    </dxf>
    <dxf>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patternFill>
      </fill>
      <border>
        <left/>
        <right/>
        <top/>
        <bottom/>
        <vertical/>
        <horizontal/>
      </border>
    </dxf>
  </dxfs>
  <tableStyles count="0" defaultTableStyle="TableStyleMedium2" defaultPivotStyle="PivotStyleLight16"/>
  <colors>
    <mruColors>
      <color rgb="FF4551C7"/>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8" Type="http://schemas.openxmlformats.org/officeDocument/2006/relationships/hyperlink" Target="https://kurser.dtu.dk/course/2024-2025/30400" TargetMode="External"/><Relationship Id="rId3" Type="http://schemas.openxmlformats.org/officeDocument/2006/relationships/hyperlink" Target="#GPA!U40"/><Relationship Id="rId7" Type="http://schemas.openxmlformats.org/officeDocument/2006/relationships/hyperlink" Target="https://kurser.dtu.dk/course/2024-2025/30142" TargetMode="External"/><Relationship Id="rId12" Type="http://schemas.openxmlformats.org/officeDocument/2006/relationships/hyperlink" Target="https://kurser.dtu.dk/course/2024-2025/10063" TargetMode="External"/><Relationship Id="rId2" Type="http://schemas.openxmlformats.org/officeDocument/2006/relationships/hyperlink" Target="#GPA!A57"/><Relationship Id="rId1" Type="http://schemas.openxmlformats.org/officeDocument/2006/relationships/hyperlink" Target="https://www.dtu.dk/english/education/graduate/admission-and-deadlines/application_procedure/apply/qualifications_mapping/faq-mandatory-template" TargetMode="External"/><Relationship Id="rId6" Type="http://schemas.openxmlformats.org/officeDocument/2006/relationships/hyperlink" Target="https://kurser.dtu.dk/course/2024-2025/02105" TargetMode="External"/><Relationship Id="rId11" Type="http://schemas.openxmlformats.org/officeDocument/2006/relationships/hyperlink" Target="https://kurser.dtu.dk/course/2024-2025/47201" TargetMode="External"/><Relationship Id="rId5" Type="http://schemas.openxmlformats.org/officeDocument/2006/relationships/image" Target="../media/image1.png"/><Relationship Id="rId10" Type="http://schemas.openxmlformats.org/officeDocument/2006/relationships/image" Target="../media/image2.png"/><Relationship Id="rId4" Type="http://schemas.openxmlformats.org/officeDocument/2006/relationships/hyperlink" Target="#GPA!A208"/><Relationship Id="rId9" Type="http://schemas.openxmlformats.org/officeDocument/2006/relationships/hyperlink" Target="https://kurser.dtu.dk/course/2024-2025/01004" TargetMode="External"/></Relationships>
</file>

<file path=xl/drawings/_rels/drawing2.xml.rels><?xml version="1.0" encoding="UTF-8" standalone="yes"?>
<Relationships xmlns="http://schemas.openxmlformats.org/package/2006/relationships"><Relationship Id="rId8" Type="http://schemas.openxmlformats.org/officeDocument/2006/relationships/hyperlink" Target="http://kurser.dtu.dk/course/2022-2023/41501" TargetMode="External"/><Relationship Id="rId13" Type="http://schemas.openxmlformats.org/officeDocument/2006/relationships/hyperlink" Target="http://kurser.dtu.dk/course/2022-2023/41814" TargetMode="External"/><Relationship Id="rId18" Type="http://schemas.openxmlformats.org/officeDocument/2006/relationships/hyperlink" Target="http://kurser.dtu.dk/course/2021-2022/02003" TargetMode="External"/><Relationship Id="rId3" Type="http://schemas.openxmlformats.org/officeDocument/2006/relationships/hyperlink" Target="http://kurser.dtu.dk/course/2022-2023/02402" TargetMode="External"/><Relationship Id="rId7" Type="http://schemas.openxmlformats.org/officeDocument/2006/relationships/hyperlink" Target="http://kurser.dtu.dk/course/2022-2023/41511" TargetMode="External"/><Relationship Id="rId12" Type="http://schemas.openxmlformats.org/officeDocument/2006/relationships/hyperlink" Target="http://kurser.dtu.dk/course/2022-2023/41401" TargetMode="External"/><Relationship Id="rId17" Type="http://schemas.openxmlformats.org/officeDocument/2006/relationships/hyperlink" Target="http://kurser.dtu.dk/course/2022-2023/41612" TargetMode="External"/><Relationship Id="rId2" Type="http://schemas.openxmlformats.org/officeDocument/2006/relationships/hyperlink" Target="http://kurser.dtu.dk/course/2022-2023/01035" TargetMode="External"/><Relationship Id="rId16" Type="http://schemas.openxmlformats.org/officeDocument/2006/relationships/hyperlink" Target="http://kurser.dtu.dk/course/2022-2023/41603" TargetMode="External"/><Relationship Id="rId1" Type="http://schemas.openxmlformats.org/officeDocument/2006/relationships/hyperlink" Target="http://kurser.dtu.dk/course/2022-2023/01002" TargetMode="External"/><Relationship Id="rId6" Type="http://schemas.openxmlformats.org/officeDocument/2006/relationships/hyperlink" Target="http://kurser.dtu.dk/course/2022-2023/10022" TargetMode="External"/><Relationship Id="rId11" Type="http://schemas.openxmlformats.org/officeDocument/2006/relationships/hyperlink" Target="http://kurser.dtu.dk/course/2022-2023/41312" TargetMode="External"/><Relationship Id="rId5" Type="http://schemas.openxmlformats.org/officeDocument/2006/relationships/hyperlink" Target="http://kurser.dtu.dk/course/2022-2023/01001" TargetMode="External"/><Relationship Id="rId15" Type="http://schemas.openxmlformats.org/officeDocument/2006/relationships/hyperlink" Target="http://kurser.dtu.dk/course/2022-2023/41714" TargetMode="External"/><Relationship Id="rId10" Type="http://schemas.openxmlformats.org/officeDocument/2006/relationships/hyperlink" Target="http://kurser.dtu.dk/course/2022-2023/41564" TargetMode="External"/><Relationship Id="rId19" Type="http://schemas.openxmlformats.org/officeDocument/2006/relationships/hyperlink" Target="http://kurser.dtu.dk/course/2021-2022/02002" TargetMode="External"/><Relationship Id="rId4" Type="http://schemas.openxmlformats.org/officeDocument/2006/relationships/hyperlink" Target="http://kurser.dtu.dk/course/2022-2023/02601" TargetMode="External"/><Relationship Id="rId9" Type="http://schemas.openxmlformats.org/officeDocument/2006/relationships/hyperlink" Target="http://kurser.dtu.dk/course/2022-2023/41502" TargetMode="External"/><Relationship Id="rId14" Type="http://schemas.openxmlformats.org/officeDocument/2006/relationships/hyperlink" Target="http://kurser.dtu.dk/course/2022-2023/41659" TargetMode="External"/></Relationships>
</file>

<file path=xl/drawings/drawing1.xml><?xml version="1.0" encoding="utf-8"?>
<xdr:wsDr xmlns:xdr="http://schemas.openxmlformats.org/drawingml/2006/spreadsheetDrawing" xmlns:a="http://schemas.openxmlformats.org/drawingml/2006/main">
  <xdr:twoCellAnchor>
    <xdr:from>
      <xdr:col>6</xdr:col>
      <xdr:colOff>171450</xdr:colOff>
      <xdr:row>27</xdr:row>
      <xdr:rowOff>142876</xdr:rowOff>
    </xdr:from>
    <xdr:to>
      <xdr:col>8</xdr:col>
      <xdr:colOff>581025</xdr:colOff>
      <xdr:row>29</xdr:row>
      <xdr:rowOff>38101</xdr:rowOff>
    </xdr:to>
    <xdr:sp macro="" textlink="">
      <xdr:nvSpPr>
        <xdr:cNvPr id="14" name="TextBox 13">
          <a:hlinkClick xmlns:r="http://schemas.openxmlformats.org/officeDocument/2006/relationships" r:id="rId1"/>
          <a:extLst>
            <a:ext uri="{FF2B5EF4-FFF2-40B4-BE49-F238E27FC236}">
              <a16:creationId xmlns:a16="http://schemas.microsoft.com/office/drawing/2014/main" id="{FA2FEF38-C572-4C24-BF1A-3EE390BA00F4}"/>
            </a:ext>
          </a:extLst>
        </xdr:cNvPr>
        <xdr:cNvSpPr txBox="1"/>
      </xdr:nvSpPr>
      <xdr:spPr>
        <a:xfrm>
          <a:off x="7896225" y="6962776"/>
          <a:ext cx="2505075"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Doubts? </a:t>
          </a:r>
          <a:r>
            <a:rPr lang="en-GB" sz="1400" b="1">
              <a:solidFill>
                <a:schemeClr val="bg1"/>
              </a:solidFill>
              <a:latin typeface="+mj-lt"/>
              <a:ea typeface="+mn-ea"/>
              <a:cs typeface="+mn-cs"/>
            </a:rPr>
            <a:t>Check our FAQ</a:t>
          </a:r>
        </a:p>
      </xdr:txBody>
    </xdr:sp>
    <xdr:clientData/>
  </xdr:twoCellAnchor>
  <xdr:twoCellAnchor>
    <xdr:from>
      <xdr:col>0</xdr:col>
      <xdr:colOff>161924</xdr:colOff>
      <xdr:row>25</xdr:row>
      <xdr:rowOff>104776</xdr:rowOff>
    </xdr:from>
    <xdr:to>
      <xdr:col>4</xdr:col>
      <xdr:colOff>447675</xdr:colOff>
      <xdr:row>27</xdr:row>
      <xdr:rowOff>1</xdr:rowOff>
    </xdr:to>
    <xdr:sp macro="" textlink="">
      <xdr:nvSpPr>
        <xdr:cNvPr id="15" name="TextBox 14">
          <a:hlinkClick xmlns:r="http://schemas.openxmlformats.org/officeDocument/2006/relationships" r:id="rId2"/>
          <a:extLst>
            <a:ext uri="{FF2B5EF4-FFF2-40B4-BE49-F238E27FC236}">
              <a16:creationId xmlns:a16="http://schemas.microsoft.com/office/drawing/2014/main" id="{E8C29543-C484-47E6-BD2D-36366B5DCBDC}"/>
            </a:ext>
          </a:extLst>
        </xdr:cNvPr>
        <xdr:cNvSpPr txBox="1"/>
      </xdr:nvSpPr>
      <xdr:spPr>
        <a:xfrm>
          <a:off x="161924" y="6543676"/>
          <a:ext cx="658177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400" b="0">
              <a:solidFill>
                <a:schemeClr val="tx1"/>
              </a:solidFill>
              <a:latin typeface="+mj-lt"/>
            </a:rPr>
            <a:t>Fill</a:t>
          </a:r>
          <a:r>
            <a:rPr lang="en-GB" sz="1400" b="0" baseline="0">
              <a:solidFill>
                <a:schemeClr val="tx2">
                  <a:lumMod val="60000"/>
                  <a:lumOff val="40000"/>
                </a:schemeClr>
              </a:solidFill>
              <a:latin typeface="+mj-lt"/>
            </a:rPr>
            <a:t> </a:t>
          </a:r>
          <a:r>
            <a:rPr lang="en-GB" sz="1400" b="1" baseline="0">
              <a:solidFill>
                <a:schemeClr val="bg1"/>
              </a:solidFill>
              <a:latin typeface="+mj-lt"/>
            </a:rPr>
            <a:t>this table</a:t>
          </a:r>
          <a:r>
            <a:rPr lang="en-GB" sz="1400" b="0" baseline="0">
              <a:solidFill>
                <a:schemeClr val="bg1"/>
              </a:solidFill>
              <a:latin typeface="+mj-lt"/>
            </a:rPr>
            <a:t> </a:t>
          </a:r>
          <a:r>
            <a:rPr lang="en-GB" sz="1400" b="0" baseline="0">
              <a:solidFill>
                <a:schemeClr val="tx1"/>
              </a:solidFill>
              <a:latin typeface="+mj-lt"/>
            </a:rPr>
            <a:t>with the Bachelor courses you already took (numerical grades only)!</a:t>
          </a:r>
          <a:endParaRPr lang="en-GB" sz="1400" b="0">
            <a:solidFill>
              <a:schemeClr val="tx1"/>
            </a:solidFill>
            <a:latin typeface="+mj-lt"/>
          </a:endParaRPr>
        </a:p>
      </xdr:txBody>
    </xdr:sp>
    <xdr:clientData/>
  </xdr:twoCellAnchor>
  <xdr:twoCellAnchor>
    <xdr:from>
      <xdr:col>4</xdr:col>
      <xdr:colOff>581025</xdr:colOff>
      <xdr:row>25</xdr:row>
      <xdr:rowOff>104776</xdr:rowOff>
    </xdr:from>
    <xdr:to>
      <xdr:col>10</xdr:col>
      <xdr:colOff>447675</xdr:colOff>
      <xdr:row>27</xdr:row>
      <xdr:rowOff>1</xdr:rowOff>
    </xdr:to>
    <xdr:sp macro="" textlink="">
      <xdr:nvSpPr>
        <xdr:cNvPr id="16" name="TextBox 15">
          <a:hlinkClick xmlns:r="http://schemas.openxmlformats.org/officeDocument/2006/relationships" r:id="rId3"/>
          <a:extLst>
            <a:ext uri="{FF2B5EF4-FFF2-40B4-BE49-F238E27FC236}">
              <a16:creationId xmlns:a16="http://schemas.microsoft.com/office/drawing/2014/main" id="{29141564-3188-46B5-8214-5D49DC5903E0}"/>
            </a:ext>
          </a:extLst>
        </xdr:cNvPr>
        <xdr:cNvSpPr txBox="1"/>
      </xdr:nvSpPr>
      <xdr:spPr>
        <a:xfrm>
          <a:off x="6877050" y="6543676"/>
          <a:ext cx="4819650"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 also still taking Bachelor courses? </a:t>
          </a:r>
          <a:r>
            <a:rPr lang="en-GB" sz="1400" b="1">
              <a:solidFill>
                <a:schemeClr val="bg1"/>
              </a:solidFill>
              <a:latin typeface="+mj-lt"/>
              <a:ea typeface="+mn-ea"/>
              <a:cs typeface="+mn-cs"/>
            </a:rPr>
            <a:t>Fill this table!</a:t>
          </a:r>
        </a:p>
      </xdr:txBody>
    </xdr:sp>
    <xdr:clientData/>
  </xdr:twoCellAnchor>
  <xdr:twoCellAnchor>
    <xdr:from>
      <xdr:col>0</xdr:col>
      <xdr:colOff>152399</xdr:colOff>
      <xdr:row>27</xdr:row>
      <xdr:rowOff>142875</xdr:rowOff>
    </xdr:from>
    <xdr:to>
      <xdr:col>4</xdr:col>
      <xdr:colOff>304800</xdr:colOff>
      <xdr:row>29</xdr:row>
      <xdr:rowOff>38100</xdr:rowOff>
    </xdr:to>
    <xdr:sp macro="" textlink="">
      <xdr:nvSpPr>
        <xdr:cNvPr id="17" name="TextBox 16">
          <a:hlinkClick xmlns:r="http://schemas.openxmlformats.org/officeDocument/2006/relationships" r:id="rId4"/>
          <a:extLst>
            <a:ext uri="{FF2B5EF4-FFF2-40B4-BE49-F238E27FC236}">
              <a16:creationId xmlns:a16="http://schemas.microsoft.com/office/drawing/2014/main" id="{30C50A9C-CF78-449F-A41B-32E518CA12AB}"/>
            </a:ext>
          </a:extLst>
        </xdr:cNvPr>
        <xdr:cNvSpPr txBox="1"/>
      </xdr:nvSpPr>
      <xdr:spPr>
        <a:xfrm>
          <a:off x="152399" y="6962775"/>
          <a:ext cx="6448426" cy="276225"/>
        </a:xfrm>
        <a:prstGeom prst="roundRect">
          <a:avLst/>
        </a:prstGeom>
        <a:solidFill>
          <a:srgbClr val="00B0F0"/>
        </a:solidFill>
        <a:ln w="9525" cmpd="sng">
          <a:noFill/>
          <a:extLst>
            <a:ext uri="{C807C97D-BFC1-408E-A445-0C87EB9F89A2}">
              <ask:lineSketchStyleProps xmlns:ask="http://schemas.microsoft.com/office/drawing/2018/sketchyshapes" sd="2438775663">
                <a:custGeom>
                  <a:avLst/>
                  <a:gdLst>
                    <a:gd name="connsiteX0" fmla="*/ 0 w 6448426"/>
                    <a:gd name="connsiteY0" fmla="*/ 0 h 276225"/>
                    <a:gd name="connsiteX1" fmla="*/ 6448426 w 6448426"/>
                    <a:gd name="connsiteY1" fmla="*/ 0 h 276225"/>
                    <a:gd name="connsiteX2" fmla="*/ 6448426 w 6448426"/>
                    <a:gd name="connsiteY2" fmla="*/ 276225 h 276225"/>
                    <a:gd name="connsiteX3" fmla="*/ 0 w 6448426"/>
                    <a:gd name="connsiteY3" fmla="*/ 276225 h 276225"/>
                    <a:gd name="connsiteX4" fmla="*/ 0 w 6448426"/>
                    <a:gd name="connsiteY4" fmla="*/ 0 h 276225"/>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6448426" h="276225" fill="none" extrusionOk="0">
                      <a:moveTo>
                        <a:pt x="0" y="0"/>
                      </a:moveTo>
                      <a:cubicBezTo>
                        <a:pt x="1934828" y="-47820"/>
                        <a:pt x="4581652" y="41204"/>
                        <a:pt x="6448426" y="0"/>
                      </a:cubicBezTo>
                      <a:cubicBezTo>
                        <a:pt x="6471326" y="32196"/>
                        <a:pt x="6446916" y="146109"/>
                        <a:pt x="6448426" y="276225"/>
                      </a:cubicBezTo>
                      <a:cubicBezTo>
                        <a:pt x="3229608" y="396264"/>
                        <a:pt x="1393939" y="312835"/>
                        <a:pt x="0" y="276225"/>
                      </a:cubicBezTo>
                      <a:cubicBezTo>
                        <a:pt x="-21425" y="216687"/>
                        <a:pt x="20617" y="57250"/>
                        <a:pt x="0" y="0"/>
                      </a:cubicBezTo>
                      <a:close/>
                    </a:path>
                    <a:path w="6448426" h="276225" stroke="0" extrusionOk="0">
                      <a:moveTo>
                        <a:pt x="0" y="0"/>
                      </a:moveTo>
                      <a:cubicBezTo>
                        <a:pt x="1596429" y="142368"/>
                        <a:pt x="5486420" y="-59352"/>
                        <a:pt x="6448426" y="0"/>
                      </a:cubicBezTo>
                      <a:cubicBezTo>
                        <a:pt x="6451868" y="80533"/>
                        <a:pt x="6444902" y="157029"/>
                        <a:pt x="6448426" y="276225"/>
                      </a:cubicBezTo>
                      <a:cubicBezTo>
                        <a:pt x="5369909" y="242874"/>
                        <a:pt x="2700635" y="135797"/>
                        <a:pt x="0" y="276225"/>
                      </a:cubicBezTo>
                      <a:cubicBezTo>
                        <a:pt x="-10770" y="141612"/>
                        <a:pt x="-17222" y="68696"/>
                        <a:pt x="0" y="0"/>
                      </a:cubicBezTo>
                      <a:close/>
                    </a:path>
                  </a:pathLst>
                </a:custGeom>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r>
            <a:rPr lang="en-GB" sz="1400" b="0">
              <a:solidFill>
                <a:schemeClr val="tx1"/>
              </a:solidFill>
              <a:latin typeface="+mj-lt"/>
              <a:ea typeface="+mn-ea"/>
              <a:cs typeface="+mn-cs"/>
            </a:rPr>
            <a:t>Are your courses Pass/Fail? Or did you get a letter instead? </a:t>
          </a:r>
          <a:r>
            <a:rPr lang="en-GB" sz="1400" b="1">
              <a:solidFill>
                <a:schemeClr val="bg1"/>
              </a:solidFill>
              <a:latin typeface="+mj-lt"/>
              <a:ea typeface="+mn-ea"/>
              <a:cs typeface="+mn-cs"/>
            </a:rPr>
            <a:t>Fill this table!</a:t>
          </a:r>
        </a:p>
      </xdr:txBody>
    </xdr:sp>
    <xdr:clientData/>
  </xdr:twoCellAnchor>
  <xdr:twoCellAnchor editAs="oneCell">
    <xdr:from>
      <xdr:col>0</xdr:col>
      <xdr:colOff>114300</xdr:colOff>
      <xdr:row>0</xdr:row>
      <xdr:rowOff>152400</xdr:rowOff>
    </xdr:from>
    <xdr:to>
      <xdr:col>0</xdr:col>
      <xdr:colOff>699274</xdr:colOff>
      <xdr:row>5</xdr:row>
      <xdr:rowOff>85725</xdr:rowOff>
    </xdr:to>
    <xdr:pic>
      <xdr:nvPicPr>
        <xdr:cNvPr id="21" name="Picture 20">
          <a:extLst>
            <a:ext uri="{FF2B5EF4-FFF2-40B4-BE49-F238E27FC236}">
              <a16:creationId xmlns:a16="http://schemas.microsoft.com/office/drawing/2014/main" id="{E22A6B8E-699D-45DD-8F0B-EF0CB7AADB7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14300" y="152400"/>
          <a:ext cx="584974" cy="1000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728874</xdr:colOff>
      <xdr:row>36</xdr:row>
      <xdr:rowOff>848552</xdr:rowOff>
    </xdr:from>
    <xdr:to>
      <xdr:col>12</xdr:col>
      <xdr:colOff>0</xdr:colOff>
      <xdr:row>36</xdr:row>
      <xdr:rowOff>1453183</xdr:rowOff>
    </xdr:to>
    <xdr:sp macro="" textlink="">
      <xdr:nvSpPr>
        <xdr:cNvPr id="30" name="TextBox 29">
          <a:hlinkClick xmlns:r="http://schemas.openxmlformats.org/officeDocument/2006/relationships" r:id="rId6"/>
          <a:extLst>
            <a:ext uri="{FF2B5EF4-FFF2-40B4-BE49-F238E27FC236}">
              <a16:creationId xmlns:a16="http://schemas.microsoft.com/office/drawing/2014/main" id="{6B596028-C88D-402B-B353-3E37556DF7B3}"/>
            </a:ext>
          </a:extLst>
        </xdr:cNvPr>
        <xdr:cNvSpPr txBox="1"/>
      </xdr:nvSpPr>
      <xdr:spPr>
        <a:xfrm rot="16200000">
          <a:off x="12476097" y="10246829"/>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02105</a:t>
          </a:r>
        </a:p>
      </xdr:txBody>
    </xdr:sp>
    <xdr:clientData/>
  </xdr:twoCellAnchor>
  <xdr:twoCellAnchor>
    <xdr:from>
      <xdr:col>9</xdr:col>
      <xdr:colOff>585583</xdr:colOff>
      <xdr:row>36</xdr:row>
      <xdr:rowOff>1506191</xdr:rowOff>
    </xdr:from>
    <xdr:to>
      <xdr:col>10</xdr:col>
      <xdr:colOff>207482</xdr:colOff>
      <xdr:row>36</xdr:row>
      <xdr:rowOff>2110822</xdr:rowOff>
    </xdr:to>
    <xdr:sp macro="" textlink="">
      <xdr:nvSpPr>
        <xdr:cNvPr id="31" name="TextBox 30">
          <a:hlinkClick xmlns:r="http://schemas.openxmlformats.org/officeDocument/2006/relationships" r:id="rId7"/>
          <a:extLst>
            <a:ext uri="{FF2B5EF4-FFF2-40B4-BE49-F238E27FC236}">
              <a16:creationId xmlns:a16="http://schemas.microsoft.com/office/drawing/2014/main" id="{8E6A521D-F0B1-4E6D-9856-E4B949DD8397}"/>
            </a:ext>
          </a:extLst>
        </xdr:cNvPr>
        <xdr:cNvSpPr txBox="1"/>
      </xdr:nvSpPr>
      <xdr:spPr>
        <a:xfrm rot="16200000">
          <a:off x="10933667" y="10912957"/>
          <a:ext cx="604631" cy="2314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30142</a:t>
          </a:r>
        </a:p>
      </xdr:txBody>
    </xdr:sp>
    <xdr:clientData/>
  </xdr:twoCellAnchor>
  <xdr:twoCellAnchor>
    <xdr:from>
      <xdr:col>7</xdr:col>
      <xdr:colOff>868023</xdr:colOff>
      <xdr:row>36</xdr:row>
      <xdr:rowOff>1196008</xdr:rowOff>
    </xdr:from>
    <xdr:to>
      <xdr:col>8</xdr:col>
      <xdr:colOff>221151</xdr:colOff>
      <xdr:row>36</xdr:row>
      <xdr:rowOff>1800639</xdr:rowOff>
    </xdr:to>
    <xdr:sp macro="" textlink="">
      <xdr:nvSpPr>
        <xdr:cNvPr id="32" name="TextBox 31">
          <a:hlinkClick xmlns:r="http://schemas.openxmlformats.org/officeDocument/2006/relationships" r:id="rId8"/>
          <a:extLst>
            <a:ext uri="{FF2B5EF4-FFF2-40B4-BE49-F238E27FC236}">
              <a16:creationId xmlns:a16="http://schemas.microsoft.com/office/drawing/2014/main" id="{3CC3DEAE-F2CB-431A-924E-6A9E56FB4BD2}"/>
            </a:ext>
          </a:extLst>
        </xdr:cNvPr>
        <xdr:cNvSpPr txBox="1"/>
      </xdr:nvSpPr>
      <xdr:spPr>
        <a:xfrm rot="16200000">
          <a:off x="9614871" y="10594285"/>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30400</a:t>
          </a:r>
        </a:p>
      </xdr:txBody>
    </xdr:sp>
    <xdr:clientData/>
  </xdr:twoCellAnchor>
  <xdr:twoCellAnchor>
    <xdr:from>
      <xdr:col>3</xdr:col>
      <xdr:colOff>200032</xdr:colOff>
      <xdr:row>36</xdr:row>
      <xdr:rowOff>299829</xdr:rowOff>
    </xdr:from>
    <xdr:to>
      <xdr:col>3</xdr:col>
      <xdr:colOff>448510</xdr:colOff>
      <xdr:row>36</xdr:row>
      <xdr:rowOff>904460</xdr:rowOff>
    </xdr:to>
    <xdr:sp macro="" textlink="">
      <xdr:nvSpPr>
        <xdr:cNvPr id="33" name="TextBox 32">
          <a:hlinkClick xmlns:r="http://schemas.openxmlformats.org/officeDocument/2006/relationships" r:id="rId9"/>
          <a:extLst>
            <a:ext uri="{FF2B5EF4-FFF2-40B4-BE49-F238E27FC236}">
              <a16:creationId xmlns:a16="http://schemas.microsoft.com/office/drawing/2014/main" id="{E32EC946-170C-4665-B75F-4D583D20B35D}"/>
            </a:ext>
          </a:extLst>
        </xdr:cNvPr>
        <xdr:cNvSpPr txBox="1"/>
      </xdr:nvSpPr>
      <xdr:spPr>
        <a:xfrm rot="16200000">
          <a:off x="5603605" y="9726681"/>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01004</a:t>
          </a:r>
        </a:p>
      </xdr:txBody>
    </xdr:sp>
    <xdr:clientData/>
  </xdr:twoCellAnchor>
  <xdr:twoCellAnchor editAs="oneCell">
    <xdr:from>
      <xdr:col>10</xdr:col>
      <xdr:colOff>333375</xdr:colOff>
      <xdr:row>8</xdr:row>
      <xdr:rowOff>152400</xdr:rowOff>
    </xdr:from>
    <xdr:to>
      <xdr:col>14</xdr:col>
      <xdr:colOff>466361</xdr:colOff>
      <xdr:row>12</xdr:row>
      <xdr:rowOff>76113</xdr:rowOff>
    </xdr:to>
    <xdr:pic>
      <xdr:nvPicPr>
        <xdr:cNvPr id="2" name="Picture 1">
          <a:extLst>
            <a:ext uri="{FF2B5EF4-FFF2-40B4-BE49-F238E27FC236}">
              <a16:creationId xmlns:a16="http://schemas.microsoft.com/office/drawing/2014/main" id="{BAC8F444-EC0F-EE01-D718-041C55669AB5}"/>
            </a:ext>
          </a:extLst>
        </xdr:cNvPr>
        <xdr:cNvPicPr>
          <a:picLocks noChangeAspect="1"/>
        </xdr:cNvPicPr>
      </xdr:nvPicPr>
      <xdr:blipFill>
        <a:blip xmlns:r="http://schemas.openxmlformats.org/officeDocument/2006/relationships" r:embed="rId10"/>
        <a:stretch>
          <a:fillRect/>
        </a:stretch>
      </xdr:blipFill>
      <xdr:spPr>
        <a:xfrm>
          <a:off x="11477625" y="3495675"/>
          <a:ext cx="2914286" cy="695238"/>
        </a:xfrm>
        <a:prstGeom prst="rect">
          <a:avLst/>
        </a:prstGeom>
      </xdr:spPr>
    </xdr:pic>
    <xdr:clientData/>
  </xdr:twoCellAnchor>
  <xdr:twoCellAnchor>
    <xdr:from>
      <xdr:col>7</xdr:col>
      <xdr:colOff>552459</xdr:colOff>
      <xdr:row>36</xdr:row>
      <xdr:rowOff>2509629</xdr:rowOff>
    </xdr:from>
    <xdr:to>
      <xdr:col>7</xdr:col>
      <xdr:colOff>800937</xdr:colOff>
      <xdr:row>37</xdr:row>
      <xdr:rowOff>75785</xdr:rowOff>
    </xdr:to>
    <xdr:sp macro="" textlink="">
      <xdr:nvSpPr>
        <xdr:cNvPr id="4" name="TextBox 3">
          <a:hlinkClick xmlns:r="http://schemas.openxmlformats.org/officeDocument/2006/relationships" r:id="rId11"/>
          <a:extLst>
            <a:ext uri="{FF2B5EF4-FFF2-40B4-BE49-F238E27FC236}">
              <a16:creationId xmlns:a16="http://schemas.microsoft.com/office/drawing/2014/main" id="{C0473495-A3D6-CA90-FDD7-F7E1CCC5ED86}"/>
            </a:ext>
          </a:extLst>
        </xdr:cNvPr>
        <xdr:cNvSpPr txBox="1"/>
      </xdr:nvSpPr>
      <xdr:spPr>
        <a:xfrm rot="16200000">
          <a:off x="9299307" y="11936481"/>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47201</a:t>
          </a:r>
        </a:p>
      </xdr:txBody>
    </xdr:sp>
    <xdr:clientData/>
  </xdr:twoCellAnchor>
  <xdr:twoCellAnchor>
    <xdr:from>
      <xdr:col>6</xdr:col>
      <xdr:colOff>504834</xdr:colOff>
      <xdr:row>36</xdr:row>
      <xdr:rowOff>2452479</xdr:rowOff>
    </xdr:from>
    <xdr:to>
      <xdr:col>6</xdr:col>
      <xdr:colOff>753312</xdr:colOff>
      <xdr:row>37</xdr:row>
      <xdr:rowOff>18635</xdr:rowOff>
    </xdr:to>
    <xdr:sp macro="" textlink="">
      <xdr:nvSpPr>
        <xdr:cNvPr id="5" name="TextBox 4">
          <a:hlinkClick xmlns:r="http://schemas.openxmlformats.org/officeDocument/2006/relationships" r:id="rId12"/>
          <a:extLst>
            <a:ext uri="{FF2B5EF4-FFF2-40B4-BE49-F238E27FC236}">
              <a16:creationId xmlns:a16="http://schemas.microsoft.com/office/drawing/2014/main" id="{6337BD55-6466-2327-A843-5FAD8288EF06}"/>
            </a:ext>
          </a:extLst>
        </xdr:cNvPr>
        <xdr:cNvSpPr txBox="1"/>
      </xdr:nvSpPr>
      <xdr:spPr>
        <a:xfrm rot="16200000">
          <a:off x="8051532" y="11879331"/>
          <a:ext cx="604631" cy="248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4551C7"/>
              </a:solidFill>
            </a:rPr>
            <a:t>10063</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314950</xdr:colOff>
      <xdr:row>20</xdr:row>
      <xdr:rowOff>184704</xdr:rowOff>
    </xdr:from>
    <xdr:to>
      <xdr:col>3</xdr:col>
      <xdr:colOff>534026</xdr:colOff>
      <xdr:row>21</xdr:row>
      <xdr:rowOff>2900</xdr:rowOff>
    </xdr:to>
    <xdr:grpSp>
      <xdr:nvGrpSpPr>
        <xdr:cNvPr id="2" name="Group 1">
          <a:extLst>
            <a:ext uri="{FF2B5EF4-FFF2-40B4-BE49-F238E27FC236}">
              <a16:creationId xmlns:a16="http://schemas.microsoft.com/office/drawing/2014/main" id="{EC5A3F12-A33F-47DB-8341-128D81570B3E}"/>
            </a:ext>
          </a:extLst>
        </xdr:cNvPr>
        <xdr:cNvGrpSpPr/>
      </xdr:nvGrpSpPr>
      <xdr:grpSpPr>
        <a:xfrm rot="16200000">
          <a:off x="2763290" y="6927989"/>
          <a:ext cx="3875846" cy="219076"/>
          <a:chOff x="5087179" y="5232746"/>
          <a:chExt cx="2666171" cy="219076"/>
        </a:xfrm>
      </xdr:grpSpPr>
      <xdr:sp macro="" textlink="">
        <xdr:nvSpPr>
          <xdr:cNvPr id="3" name="TextBox 2">
            <a:hlinkClick xmlns:r="http://schemas.openxmlformats.org/officeDocument/2006/relationships" r:id="rId1"/>
            <a:extLst>
              <a:ext uri="{FF2B5EF4-FFF2-40B4-BE49-F238E27FC236}">
                <a16:creationId xmlns:a16="http://schemas.microsoft.com/office/drawing/2014/main" id="{552DD01B-5769-8182-8DD7-65D2E44891DC}"/>
              </a:ext>
            </a:extLst>
          </xdr:cNvPr>
          <xdr:cNvSpPr txBox="1"/>
        </xdr:nvSpPr>
        <xdr:spPr>
          <a:xfrm>
            <a:off x="561561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01002</a:t>
            </a:r>
          </a:p>
        </xdr:txBody>
      </xdr:sp>
      <xdr:sp macro="" textlink="">
        <xdr:nvSpPr>
          <xdr:cNvPr id="4" name="TextBox 3">
            <a:hlinkClick xmlns:r="http://schemas.openxmlformats.org/officeDocument/2006/relationships" r:id="rId2"/>
            <a:extLst>
              <a:ext uri="{FF2B5EF4-FFF2-40B4-BE49-F238E27FC236}">
                <a16:creationId xmlns:a16="http://schemas.microsoft.com/office/drawing/2014/main" id="{A0B59CBA-C0E2-B8D7-255E-2DC282A9B2BF}"/>
              </a:ext>
            </a:extLst>
          </xdr:cNvPr>
          <xdr:cNvSpPr txBox="1"/>
        </xdr:nvSpPr>
        <xdr:spPr>
          <a:xfrm>
            <a:off x="6144041"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01035</a:t>
            </a:r>
          </a:p>
        </xdr:txBody>
      </xdr:sp>
      <xdr:sp macro="" textlink="">
        <xdr:nvSpPr>
          <xdr:cNvPr id="5" name="TextBox 4">
            <a:hlinkClick xmlns:r="http://schemas.openxmlformats.org/officeDocument/2006/relationships" r:id="rId3"/>
            <a:extLst>
              <a:ext uri="{FF2B5EF4-FFF2-40B4-BE49-F238E27FC236}">
                <a16:creationId xmlns:a16="http://schemas.microsoft.com/office/drawing/2014/main" id="{D98B60C3-F114-D0E8-EA54-49B510CAD7B8}"/>
              </a:ext>
            </a:extLst>
          </xdr:cNvPr>
          <xdr:cNvSpPr txBox="1"/>
        </xdr:nvSpPr>
        <xdr:spPr>
          <a:xfrm>
            <a:off x="6672470" y="5232747"/>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02402</a:t>
            </a:r>
          </a:p>
        </xdr:txBody>
      </xdr:sp>
      <xdr:sp macro="" textlink="">
        <xdr:nvSpPr>
          <xdr:cNvPr id="6" name="TextBox 5">
            <a:hlinkClick xmlns:r="http://schemas.openxmlformats.org/officeDocument/2006/relationships" r:id="rId4"/>
            <a:extLst>
              <a:ext uri="{FF2B5EF4-FFF2-40B4-BE49-F238E27FC236}">
                <a16:creationId xmlns:a16="http://schemas.microsoft.com/office/drawing/2014/main" id="{AE6BDA60-838A-B9E5-021D-66092D6A388C}"/>
              </a:ext>
            </a:extLst>
          </xdr:cNvPr>
          <xdr:cNvSpPr txBox="1"/>
        </xdr:nvSpPr>
        <xdr:spPr>
          <a:xfrm>
            <a:off x="7200900"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02601</a:t>
            </a:r>
          </a:p>
        </xdr:txBody>
      </xdr:sp>
      <xdr:sp macro="" textlink="">
        <xdr:nvSpPr>
          <xdr:cNvPr id="7" name="TextBox 6">
            <a:hlinkClick xmlns:r="http://schemas.openxmlformats.org/officeDocument/2006/relationships" r:id="rId5"/>
            <a:extLst>
              <a:ext uri="{FF2B5EF4-FFF2-40B4-BE49-F238E27FC236}">
                <a16:creationId xmlns:a16="http://schemas.microsoft.com/office/drawing/2014/main" id="{DA069B6F-6C0A-1A01-4A50-7B68A1440C58}"/>
              </a:ext>
            </a:extLst>
          </xdr:cNvPr>
          <xdr:cNvSpPr txBox="1"/>
        </xdr:nvSpPr>
        <xdr:spPr>
          <a:xfrm>
            <a:off x="5087179" y="5232746"/>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01001</a:t>
            </a:r>
          </a:p>
        </xdr:txBody>
      </xdr:sp>
    </xdr:grpSp>
    <xdr:clientData/>
  </xdr:twoCellAnchor>
  <xdr:twoCellAnchor>
    <xdr:from>
      <xdr:col>4</xdr:col>
      <xdr:colOff>423864</xdr:colOff>
      <xdr:row>21</xdr:row>
      <xdr:rowOff>1</xdr:rowOff>
    </xdr:from>
    <xdr:to>
      <xdr:col>4</xdr:col>
      <xdr:colOff>585789</xdr:colOff>
      <xdr:row>21</xdr:row>
      <xdr:rowOff>1</xdr:rowOff>
    </xdr:to>
    <xdr:grpSp>
      <xdr:nvGrpSpPr>
        <xdr:cNvPr id="8" name="Group 7">
          <a:extLst>
            <a:ext uri="{FF2B5EF4-FFF2-40B4-BE49-F238E27FC236}">
              <a16:creationId xmlns:a16="http://schemas.microsoft.com/office/drawing/2014/main" id="{FA52CEB1-4AC2-4583-9C96-9EA4A9992B90}"/>
            </a:ext>
          </a:extLst>
        </xdr:cNvPr>
        <xdr:cNvGrpSpPr/>
      </xdr:nvGrpSpPr>
      <xdr:grpSpPr>
        <a:xfrm rot="16200000">
          <a:off x="5372102" y="8891588"/>
          <a:ext cx="0" cy="161925"/>
          <a:chOff x="5600700" y="5224463"/>
          <a:chExt cx="1085850" cy="219075"/>
        </a:xfrm>
      </xdr:grpSpPr>
      <xdr:sp macro="" textlink="">
        <xdr:nvSpPr>
          <xdr:cNvPr id="9" name="TextBox 8">
            <a:hlinkClick xmlns:r="http://schemas.openxmlformats.org/officeDocument/2006/relationships" r:id="rId6"/>
            <a:extLst>
              <a:ext uri="{FF2B5EF4-FFF2-40B4-BE49-F238E27FC236}">
                <a16:creationId xmlns:a16="http://schemas.microsoft.com/office/drawing/2014/main" id="{C22CF1E2-666B-966F-4011-DA5787D2C49C}"/>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10022</a:t>
            </a:r>
          </a:p>
        </xdr:txBody>
      </xdr:sp>
      <xdr:sp macro="" textlink="">
        <xdr:nvSpPr>
          <xdr:cNvPr id="10" name="TextBox 9">
            <a:hlinkClick xmlns:r="http://schemas.openxmlformats.org/officeDocument/2006/relationships" r:id="rId7"/>
            <a:extLst>
              <a:ext uri="{FF2B5EF4-FFF2-40B4-BE49-F238E27FC236}">
                <a16:creationId xmlns:a16="http://schemas.microsoft.com/office/drawing/2014/main" id="{B6DAD6EF-320C-37AF-6DA6-38784B660661}"/>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41511</a:t>
            </a:r>
          </a:p>
        </xdr:txBody>
      </xdr:sp>
    </xdr:grpSp>
    <xdr:clientData/>
  </xdr:twoCellAnchor>
  <xdr:twoCellAnchor>
    <xdr:from>
      <xdr:col>5</xdr:col>
      <xdr:colOff>442914</xdr:colOff>
      <xdr:row>21</xdr:row>
      <xdr:rowOff>1</xdr:rowOff>
    </xdr:from>
    <xdr:to>
      <xdr:col>5</xdr:col>
      <xdr:colOff>585789</xdr:colOff>
      <xdr:row>21</xdr:row>
      <xdr:rowOff>1</xdr:rowOff>
    </xdr:to>
    <xdr:grpSp>
      <xdr:nvGrpSpPr>
        <xdr:cNvPr id="11" name="Group 10">
          <a:extLst>
            <a:ext uri="{FF2B5EF4-FFF2-40B4-BE49-F238E27FC236}">
              <a16:creationId xmlns:a16="http://schemas.microsoft.com/office/drawing/2014/main" id="{4CAECA36-758F-4751-817D-B545BB066389}"/>
            </a:ext>
          </a:extLst>
        </xdr:cNvPr>
        <xdr:cNvGrpSpPr/>
      </xdr:nvGrpSpPr>
      <xdr:grpSpPr>
        <a:xfrm rot="16200000">
          <a:off x="5972177" y="8901113"/>
          <a:ext cx="0" cy="142875"/>
          <a:chOff x="5600700" y="5224463"/>
          <a:chExt cx="1619250" cy="219075"/>
        </a:xfrm>
      </xdr:grpSpPr>
      <xdr:sp macro="" textlink="">
        <xdr:nvSpPr>
          <xdr:cNvPr id="12" name="TextBox 11">
            <a:hlinkClick xmlns:r="http://schemas.openxmlformats.org/officeDocument/2006/relationships" r:id="rId8"/>
            <a:extLst>
              <a:ext uri="{FF2B5EF4-FFF2-40B4-BE49-F238E27FC236}">
                <a16:creationId xmlns:a16="http://schemas.microsoft.com/office/drawing/2014/main" id="{8C3E6DA6-5342-B9A7-2BB7-02C7FD6A90A4}"/>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41501</a:t>
            </a:r>
          </a:p>
        </xdr:txBody>
      </xdr:sp>
      <xdr:sp macro="" textlink="">
        <xdr:nvSpPr>
          <xdr:cNvPr id="13" name="TextBox 12">
            <a:hlinkClick xmlns:r="http://schemas.openxmlformats.org/officeDocument/2006/relationships" r:id="rId9"/>
            <a:extLst>
              <a:ext uri="{FF2B5EF4-FFF2-40B4-BE49-F238E27FC236}">
                <a16:creationId xmlns:a16="http://schemas.microsoft.com/office/drawing/2014/main" id="{59A63B08-321A-246F-81E7-043AD813AC04}"/>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41502</a:t>
            </a:r>
          </a:p>
        </xdr:txBody>
      </xdr:sp>
      <xdr:sp macro="" textlink="">
        <xdr:nvSpPr>
          <xdr:cNvPr id="14" name="TextBox 13">
            <a:hlinkClick xmlns:r="http://schemas.openxmlformats.org/officeDocument/2006/relationships" r:id="rId10"/>
            <a:extLst>
              <a:ext uri="{FF2B5EF4-FFF2-40B4-BE49-F238E27FC236}">
                <a16:creationId xmlns:a16="http://schemas.microsoft.com/office/drawing/2014/main" id="{3EC461FD-AF29-8103-F635-6B32160DBAE1}"/>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41564</a:t>
            </a:r>
          </a:p>
        </xdr:txBody>
      </xdr:sp>
    </xdr:grpSp>
    <xdr:clientData/>
  </xdr:twoCellAnchor>
  <xdr:twoCellAnchor>
    <xdr:from>
      <xdr:col>6</xdr:col>
      <xdr:colOff>404815</xdr:colOff>
      <xdr:row>21</xdr:row>
      <xdr:rowOff>1</xdr:rowOff>
    </xdr:from>
    <xdr:to>
      <xdr:col>6</xdr:col>
      <xdr:colOff>585790</xdr:colOff>
      <xdr:row>21</xdr:row>
      <xdr:rowOff>1</xdr:rowOff>
    </xdr:to>
    <xdr:grpSp>
      <xdr:nvGrpSpPr>
        <xdr:cNvPr id="15" name="Group 14">
          <a:extLst>
            <a:ext uri="{FF2B5EF4-FFF2-40B4-BE49-F238E27FC236}">
              <a16:creationId xmlns:a16="http://schemas.microsoft.com/office/drawing/2014/main" id="{D3056410-D931-47CB-A4B4-B273CC11C16C}"/>
            </a:ext>
          </a:extLst>
        </xdr:cNvPr>
        <xdr:cNvGrpSpPr/>
      </xdr:nvGrpSpPr>
      <xdr:grpSpPr>
        <a:xfrm rot="16200000">
          <a:off x="6543678" y="8882063"/>
          <a:ext cx="0" cy="180975"/>
          <a:chOff x="5600700" y="5224463"/>
          <a:chExt cx="1619250" cy="219075"/>
        </a:xfrm>
      </xdr:grpSpPr>
      <xdr:sp macro="" textlink="">
        <xdr:nvSpPr>
          <xdr:cNvPr id="16" name="TextBox 15">
            <a:hlinkClick xmlns:r="http://schemas.openxmlformats.org/officeDocument/2006/relationships" r:id="rId11"/>
            <a:extLst>
              <a:ext uri="{FF2B5EF4-FFF2-40B4-BE49-F238E27FC236}">
                <a16:creationId xmlns:a16="http://schemas.microsoft.com/office/drawing/2014/main" id="{8A4D8D5B-513A-EA51-932B-04393BBC4804}"/>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41312</a:t>
            </a:r>
          </a:p>
        </xdr:txBody>
      </xdr:sp>
      <xdr:sp macro="" textlink="">
        <xdr:nvSpPr>
          <xdr:cNvPr id="17" name="TextBox 16">
            <a:hlinkClick xmlns:r="http://schemas.openxmlformats.org/officeDocument/2006/relationships" r:id="rId12"/>
            <a:extLst>
              <a:ext uri="{FF2B5EF4-FFF2-40B4-BE49-F238E27FC236}">
                <a16:creationId xmlns:a16="http://schemas.microsoft.com/office/drawing/2014/main" id="{AD901AB6-6D84-4001-5C06-6514C83AA949}"/>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41401</a:t>
            </a:r>
          </a:p>
        </xdr:txBody>
      </xdr:sp>
      <xdr:sp macro="" textlink="">
        <xdr:nvSpPr>
          <xdr:cNvPr id="18" name="TextBox 17">
            <a:hlinkClick xmlns:r="http://schemas.openxmlformats.org/officeDocument/2006/relationships" r:id="rId13"/>
            <a:extLst>
              <a:ext uri="{FF2B5EF4-FFF2-40B4-BE49-F238E27FC236}">
                <a16:creationId xmlns:a16="http://schemas.microsoft.com/office/drawing/2014/main" id="{4B69ED13-E713-0550-BF0D-8D54D52DBCC0}"/>
              </a:ext>
            </a:extLst>
          </xdr:cNvPr>
          <xdr:cNvSpPr txBox="1"/>
        </xdr:nvSpPr>
        <xdr:spPr>
          <a:xfrm>
            <a:off x="66675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41814</a:t>
            </a:r>
          </a:p>
        </xdr:txBody>
      </xdr:sp>
    </xdr:grpSp>
    <xdr:clientData/>
  </xdr:twoCellAnchor>
  <xdr:twoCellAnchor>
    <xdr:from>
      <xdr:col>7</xdr:col>
      <xdr:colOff>395289</xdr:colOff>
      <xdr:row>21</xdr:row>
      <xdr:rowOff>1</xdr:rowOff>
    </xdr:from>
    <xdr:to>
      <xdr:col>7</xdr:col>
      <xdr:colOff>585789</xdr:colOff>
      <xdr:row>21</xdr:row>
      <xdr:rowOff>1</xdr:rowOff>
    </xdr:to>
    <xdr:grpSp>
      <xdr:nvGrpSpPr>
        <xdr:cNvPr id="19" name="Group 18">
          <a:extLst>
            <a:ext uri="{FF2B5EF4-FFF2-40B4-BE49-F238E27FC236}">
              <a16:creationId xmlns:a16="http://schemas.microsoft.com/office/drawing/2014/main" id="{C648FD56-46FA-42BF-BFF2-001D27B55C00}"/>
            </a:ext>
          </a:extLst>
        </xdr:cNvPr>
        <xdr:cNvGrpSpPr/>
      </xdr:nvGrpSpPr>
      <xdr:grpSpPr>
        <a:xfrm rot="16200000">
          <a:off x="7129464" y="8877301"/>
          <a:ext cx="0" cy="190500"/>
          <a:chOff x="5600700" y="5224463"/>
          <a:chExt cx="1085850" cy="219075"/>
        </a:xfrm>
      </xdr:grpSpPr>
      <xdr:sp macro="" textlink="">
        <xdr:nvSpPr>
          <xdr:cNvPr id="20" name="TextBox 19">
            <a:hlinkClick xmlns:r="http://schemas.openxmlformats.org/officeDocument/2006/relationships" r:id="rId14"/>
            <a:extLst>
              <a:ext uri="{FF2B5EF4-FFF2-40B4-BE49-F238E27FC236}">
                <a16:creationId xmlns:a16="http://schemas.microsoft.com/office/drawing/2014/main" id="{C94FFC27-5393-4235-E569-24A90984B46B}"/>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41659</a:t>
            </a:r>
          </a:p>
        </xdr:txBody>
      </xdr:sp>
      <xdr:sp macro="" textlink="">
        <xdr:nvSpPr>
          <xdr:cNvPr id="21" name="TextBox 20">
            <a:hlinkClick xmlns:r="http://schemas.openxmlformats.org/officeDocument/2006/relationships" r:id="rId15"/>
            <a:extLst>
              <a:ext uri="{FF2B5EF4-FFF2-40B4-BE49-F238E27FC236}">
                <a16:creationId xmlns:a16="http://schemas.microsoft.com/office/drawing/2014/main" id="{DB9300F1-213B-03F2-B1F6-A44A2F588F44}"/>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41714</a:t>
            </a:r>
          </a:p>
        </xdr:txBody>
      </xdr:sp>
    </xdr:grpSp>
    <xdr:clientData/>
  </xdr:twoCellAnchor>
  <xdr:twoCellAnchor>
    <xdr:from>
      <xdr:col>8</xdr:col>
      <xdr:colOff>423865</xdr:colOff>
      <xdr:row>21</xdr:row>
      <xdr:rowOff>1</xdr:rowOff>
    </xdr:from>
    <xdr:to>
      <xdr:col>8</xdr:col>
      <xdr:colOff>585790</xdr:colOff>
      <xdr:row>21</xdr:row>
      <xdr:rowOff>1</xdr:rowOff>
    </xdr:to>
    <xdr:grpSp>
      <xdr:nvGrpSpPr>
        <xdr:cNvPr id="22" name="Group 21">
          <a:extLst>
            <a:ext uri="{FF2B5EF4-FFF2-40B4-BE49-F238E27FC236}">
              <a16:creationId xmlns:a16="http://schemas.microsoft.com/office/drawing/2014/main" id="{03AC97CD-4B19-4279-8577-7BB13CB933CB}"/>
            </a:ext>
          </a:extLst>
        </xdr:cNvPr>
        <xdr:cNvGrpSpPr/>
      </xdr:nvGrpSpPr>
      <xdr:grpSpPr>
        <a:xfrm rot="16200000">
          <a:off x="7734303" y="8891588"/>
          <a:ext cx="0" cy="161925"/>
          <a:chOff x="5600700" y="5224463"/>
          <a:chExt cx="1085850" cy="219075"/>
        </a:xfrm>
      </xdr:grpSpPr>
      <xdr:sp macro="" textlink="">
        <xdr:nvSpPr>
          <xdr:cNvPr id="23" name="TextBox 22">
            <a:hlinkClick xmlns:r="http://schemas.openxmlformats.org/officeDocument/2006/relationships" r:id="rId16"/>
            <a:extLst>
              <a:ext uri="{FF2B5EF4-FFF2-40B4-BE49-F238E27FC236}">
                <a16:creationId xmlns:a16="http://schemas.microsoft.com/office/drawing/2014/main" id="{21E10D79-C028-D219-38DB-542FBDE93FF1}"/>
              </a:ext>
            </a:extLst>
          </xdr:cNvPr>
          <xdr:cNvSpPr txBox="1"/>
        </xdr:nvSpPr>
        <xdr:spPr>
          <a:xfrm>
            <a:off x="56007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41603</a:t>
            </a:r>
          </a:p>
        </xdr:txBody>
      </xdr:sp>
      <xdr:sp macro="" textlink="">
        <xdr:nvSpPr>
          <xdr:cNvPr id="24" name="TextBox 23">
            <a:hlinkClick xmlns:r="http://schemas.openxmlformats.org/officeDocument/2006/relationships" r:id="rId17"/>
            <a:extLst>
              <a:ext uri="{FF2B5EF4-FFF2-40B4-BE49-F238E27FC236}">
                <a16:creationId xmlns:a16="http://schemas.microsoft.com/office/drawing/2014/main" id="{34922A2A-FC18-0DDB-00D3-F7BBEA2B0E5E}"/>
              </a:ext>
            </a:extLst>
          </xdr:cNvPr>
          <xdr:cNvSpPr txBox="1"/>
        </xdr:nvSpPr>
        <xdr:spPr>
          <a:xfrm>
            <a:off x="6134100" y="5224463"/>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41612</a:t>
            </a:r>
          </a:p>
        </xdr:txBody>
      </xdr:sp>
    </xdr:grpSp>
    <xdr:clientData/>
  </xdr:twoCellAnchor>
  <xdr:twoCellAnchor>
    <xdr:from>
      <xdr:col>9</xdr:col>
      <xdr:colOff>311222</xdr:colOff>
      <xdr:row>20</xdr:row>
      <xdr:rowOff>1675573</xdr:rowOff>
    </xdr:from>
    <xdr:to>
      <xdr:col>9</xdr:col>
      <xdr:colOff>530297</xdr:colOff>
      <xdr:row>20</xdr:row>
      <xdr:rowOff>2228023</xdr:rowOff>
    </xdr:to>
    <xdr:sp macro="" textlink="">
      <xdr:nvSpPr>
        <xdr:cNvPr id="25" name="TextBox 24">
          <a:hlinkClick xmlns:r="http://schemas.openxmlformats.org/officeDocument/2006/relationships" r:id="rId18"/>
          <a:extLst>
            <a:ext uri="{FF2B5EF4-FFF2-40B4-BE49-F238E27FC236}">
              <a16:creationId xmlns:a16="http://schemas.microsoft.com/office/drawing/2014/main" id="{AF51A21C-8D03-4B78-B3EE-EA730D2B4556}"/>
            </a:ext>
          </a:extLst>
        </xdr:cNvPr>
        <xdr:cNvSpPr txBox="1"/>
      </xdr:nvSpPr>
      <xdr:spPr>
        <a:xfrm rot="16200000">
          <a:off x="8697985" y="6414260"/>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02003</a:t>
          </a:r>
        </a:p>
      </xdr:txBody>
    </xdr:sp>
    <xdr:clientData/>
  </xdr:twoCellAnchor>
  <xdr:twoCellAnchor>
    <xdr:from>
      <xdr:col>9</xdr:col>
      <xdr:colOff>311222</xdr:colOff>
      <xdr:row>20</xdr:row>
      <xdr:rowOff>2271921</xdr:rowOff>
    </xdr:from>
    <xdr:to>
      <xdr:col>9</xdr:col>
      <xdr:colOff>530297</xdr:colOff>
      <xdr:row>20</xdr:row>
      <xdr:rowOff>2824371</xdr:rowOff>
    </xdr:to>
    <xdr:sp macro="" textlink="">
      <xdr:nvSpPr>
        <xdr:cNvPr id="26" name="TextBox 25">
          <a:hlinkClick xmlns:r="http://schemas.openxmlformats.org/officeDocument/2006/relationships" r:id="rId19"/>
          <a:extLst>
            <a:ext uri="{FF2B5EF4-FFF2-40B4-BE49-F238E27FC236}">
              <a16:creationId xmlns:a16="http://schemas.microsoft.com/office/drawing/2014/main" id="{F365F29C-7ACB-4BDE-B8BA-6A9688725B7F}"/>
            </a:ext>
          </a:extLst>
        </xdr:cNvPr>
        <xdr:cNvSpPr txBox="1"/>
      </xdr:nvSpPr>
      <xdr:spPr>
        <a:xfrm rot="16200000">
          <a:off x="8697985" y="7010608"/>
          <a:ext cx="552450"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solidFill>
                <a:srgbClr val="0070C0"/>
              </a:solidFill>
            </a:rPr>
            <a:t>02002</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tudk-my.sharepoint.com/Users/otisk/Desktop/Work/Temporary/SoP/template_edite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O:\ADM\AUS\Public\adm-aus-mscadmissions\MSc\Mandatory_Templates_2022\2025%20templates\Mechanical-Engineering_E25.xlsx" TargetMode="External"/><Relationship Id="rId1" Type="http://schemas.openxmlformats.org/officeDocument/2006/relationships/externalLinkPath" Target="/Users/Vasco%20Pechirra/Desktop/F26_Temp_DKA/Mechanical-Engineering_E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untri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PA"/>
      <sheetName val="SOP"/>
      <sheetName val="English"/>
      <sheetName val="Example"/>
      <sheetName val="Setup"/>
      <sheetName val="Countries"/>
    </sheetNames>
    <sheetDataSet>
      <sheetData sheetId="0"/>
      <sheetData sheetId="1"/>
      <sheetData sheetId="2"/>
      <sheetData sheetId="3"/>
      <sheetData sheetId="4">
        <row r="2">
          <cell r="B2" t="str">
            <v>Mechanical Engineering</v>
          </cell>
        </row>
      </sheetData>
      <sheetData sheetId="5"/>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kurser.dtu.dk/course/2024-2025/30131" TargetMode="External"/><Relationship Id="rId3" Type="http://schemas.openxmlformats.org/officeDocument/2006/relationships/hyperlink" Target="https://kurser.dtu.dk/course/2024-2025/02402" TargetMode="External"/><Relationship Id="rId7" Type="http://schemas.openxmlformats.org/officeDocument/2006/relationships/hyperlink" Target="https://kurser.dtu.dk/course/2024-2025/30121" TargetMode="External"/><Relationship Id="rId12" Type="http://schemas.openxmlformats.org/officeDocument/2006/relationships/drawing" Target="../drawings/drawing1.xml"/><Relationship Id="rId2" Type="http://schemas.openxmlformats.org/officeDocument/2006/relationships/hyperlink" Target="https://kurser.dtu.dk/course/2024-2025/01034" TargetMode="External"/><Relationship Id="rId1" Type="http://schemas.openxmlformats.org/officeDocument/2006/relationships/hyperlink" Target="https://kurser.dtu.dk/course/2024-2025/01003" TargetMode="External"/><Relationship Id="rId6" Type="http://schemas.openxmlformats.org/officeDocument/2006/relationships/hyperlink" Target="https://kurser.dtu.dk/course/2024-2025/10036" TargetMode="External"/><Relationship Id="rId11" Type="http://schemas.openxmlformats.org/officeDocument/2006/relationships/hyperlink" Target="https://kurser.dtu.dk/course/2024-2025/30160" TargetMode="External"/><Relationship Id="rId5" Type="http://schemas.openxmlformats.org/officeDocument/2006/relationships/hyperlink" Target="https://kurser.dtu.dk/course/2024-2025/10034" TargetMode="External"/><Relationship Id="rId10" Type="http://schemas.openxmlformats.org/officeDocument/2006/relationships/hyperlink" Target="https://kurser.dtu.dk/course/2024-2025/30015" TargetMode="External"/><Relationship Id="rId4" Type="http://schemas.openxmlformats.org/officeDocument/2006/relationships/hyperlink" Target="https://kurser.dtu.dk/course/2024-2025/10033" TargetMode="External"/><Relationship Id="rId9" Type="http://schemas.openxmlformats.org/officeDocument/2006/relationships/hyperlink" Target="https://kurser.dtu.dk/course/2024-2025/02003"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kurser.dtu.dk/"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dtu.dk/english/Education/msc/Admission-and-deadlines/Language_test_requirements"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0E2E3-7852-4DE1-893A-8B38A03C4A0A}">
  <sheetPr>
    <tabColor rgb="FF00B050"/>
    <pageSetUpPr fitToPage="1"/>
  </sheetPr>
  <dimension ref="A3:AE270"/>
  <sheetViews>
    <sheetView showGridLines="0" tabSelected="1" zoomScaleNormal="100" workbookViewId="0"/>
  </sheetViews>
  <sheetFormatPr defaultColWidth="9.140625" defaultRowHeight="14.25"/>
  <cols>
    <col min="1" max="1" width="61.85546875" style="137" customWidth="1"/>
    <col min="2" max="2" width="11" style="137" customWidth="1"/>
    <col min="3" max="3" width="10.85546875" style="137" customWidth="1"/>
    <col min="4" max="6" width="10.7109375" style="137" customWidth="1"/>
    <col min="7" max="7" width="18" style="137" customWidth="1"/>
    <col min="8" max="8" width="13.42578125" style="137" customWidth="1"/>
    <col min="9" max="9" width="10.7109375" style="137" customWidth="1"/>
    <col min="10" max="10" width="9.140625" style="137"/>
    <col min="11" max="11" width="11.7109375" style="137" customWidth="1"/>
    <col min="12" max="12" width="11.140625" style="137" customWidth="1"/>
    <col min="13" max="13" width="9.140625" style="137"/>
    <col min="14" max="14" width="9.7109375" style="137" customWidth="1"/>
    <col min="15" max="15" width="13.7109375" style="137" customWidth="1"/>
    <col min="16" max="16" width="53.42578125" style="137" customWidth="1"/>
    <col min="17" max="17" width="21.5703125" style="137" bestFit="1" customWidth="1"/>
    <col min="18" max="19" width="9.140625" style="137"/>
    <col min="20" max="20" width="50.7109375" style="137" bestFit="1" customWidth="1"/>
    <col min="21" max="24" width="9.140625" style="137"/>
    <col min="25" max="25" width="9.140625" style="138"/>
    <col min="26" max="16384" width="9.140625" style="137"/>
  </cols>
  <sheetData>
    <row r="3" spans="1:25" ht="25.5">
      <c r="A3" s="209" t="s">
        <v>722</v>
      </c>
      <c r="B3" s="209"/>
      <c r="C3" s="209"/>
      <c r="D3" s="209"/>
      <c r="E3" s="209"/>
      <c r="F3" s="209"/>
      <c r="G3" s="209"/>
      <c r="H3" s="209"/>
      <c r="I3" s="209"/>
      <c r="J3" s="209"/>
      <c r="K3" s="209"/>
      <c r="M3" s="139"/>
    </row>
    <row r="4" spans="1:25" ht="15" customHeight="1">
      <c r="A4" s="210"/>
      <c r="B4" s="210"/>
      <c r="C4" s="210"/>
      <c r="D4" s="210"/>
      <c r="E4" s="210"/>
      <c r="F4" s="210"/>
      <c r="G4" s="210"/>
      <c r="H4" s="210"/>
      <c r="I4" s="210"/>
      <c r="J4" s="210"/>
      <c r="K4" s="140"/>
      <c r="L4" s="140"/>
      <c r="M4" s="139"/>
    </row>
    <row r="5" spans="1:25" ht="15" customHeight="1">
      <c r="A5" s="210"/>
      <c r="B5" s="210"/>
      <c r="C5" s="210"/>
      <c r="D5" s="210"/>
      <c r="E5" s="210"/>
      <c r="F5" s="210"/>
      <c r="G5" s="210"/>
      <c r="H5" s="210"/>
      <c r="I5" s="210"/>
      <c r="J5" s="210"/>
      <c r="K5" s="140"/>
      <c r="L5" s="140"/>
      <c r="M5" s="139"/>
    </row>
    <row r="6" spans="1:25" ht="15" customHeight="1">
      <c r="A6" s="210"/>
      <c r="B6" s="210"/>
      <c r="C6" s="210"/>
      <c r="D6" s="210"/>
      <c r="E6" s="210"/>
      <c r="F6" s="210"/>
      <c r="G6" s="210"/>
      <c r="H6" s="210"/>
      <c r="I6" s="210"/>
      <c r="J6" s="210"/>
      <c r="K6" s="140"/>
      <c r="L6" s="140"/>
      <c r="M6" s="139"/>
    </row>
    <row r="7" spans="1:25" ht="111" customHeight="1">
      <c r="A7" s="211" t="s">
        <v>516</v>
      </c>
      <c r="B7" s="211"/>
      <c r="C7" s="211"/>
      <c r="D7" s="211"/>
      <c r="E7" s="211"/>
      <c r="F7" s="211"/>
      <c r="G7" s="211"/>
      <c r="H7" s="211"/>
      <c r="I7" s="211"/>
      <c r="J7" s="211"/>
      <c r="K7" s="211"/>
      <c r="L7" s="211"/>
      <c r="M7" s="139"/>
    </row>
    <row r="8" spans="1:25" customFormat="1" ht="53.25" customHeight="1">
      <c r="Y8" s="66"/>
    </row>
    <row r="9" spans="1:25" ht="15.75" customHeight="1">
      <c r="A9" s="141" t="s">
        <v>517</v>
      </c>
      <c r="B9" s="142"/>
      <c r="C9" s="142"/>
      <c r="D9" s="142"/>
      <c r="E9" s="142"/>
      <c r="F9" s="142"/>
      <c r="G9" s="142"/>
      <c r="H9" s="142"/>
      <c r="I9" s="142"/>
      <c r="J9" s="142"/>
      <c r="K9" s="142"/>
      <c r="L9" s="138" t="s">
        <v>409</v>
      </c>
      <c r="Y9" s="64" t="s">
        <v>406</v>
      </c>
    </row>
    <row r="10" spans="1:25" ht="15">
      <c r="A10" s="137" t="s">
        <v>266</v>
      </c>
      <c r="B10" s="207"/>
      <c r="C10" s="207"/>
      <c r="D10" s="207"/>
      <c r="E10" s="207"/>
      <c r="F10" s="207"/>
      <c r="G10" s="207"/>
      <c r="H10" s="207"/>
      <c r="I10" s="207"/>
      <c r="J10" s="207"/>
      <c r="K10" s="143"/>
      <c r="L10" s="138" t="s">
        <v>364</v>
      </c>
      <c r="M10" s="139"/>
      <c r="N10" s="139"/>
      <c r="O10" s="139"/>
      <c r="P10" s="139"/>
      <c r="Q10" s="139"/>
      <c r="R10" s="139"/>
      <c r="Y10" s="64" t="s">
        <v>407</v>
      </c>
    </row>
    <row r="11" spans="1:25" ht="15">
      <c r="A11" s="137" t="s">
        <v>264</v>
      </c>
      <c r="B11" s="207"/>
      <c r="C11" s="207"/>
      <c r="D11" s="207"/>
      <c r="E11" s="207"/>
      <c r="F11" s="207"/>
      <c r="G11" s="207"/>
      <c r="H11" s="207"/>
      <c r="I11" s="207"/>
      <c r="J11" s="207"/>
      <c r="K11" s="143"/>
      <c r="L11" s="138" t="s">
        <v>365</v>
      </c>
      <c r="M11" s="139"/>
      <c r="N11" s="139"/>
      <c r="O11" s="139"/>
      <c r="P11" s="139"/>
      <c r="Q11" s="139"/>
      <c r="R11" s="139"/>
      <c r="Y11" s="64" t="s">
        <v>408</v>
      </c>
    </row>
    <row r="12" spans="1:25" ht="15">
      <c r="A12" s="137" t="s">
        <v>265</v>
      </c>
      <c r="B12" s="207"/>
      <c r="C12" s="207"/>
      <c r="D12" s="207"/>
      <c r="E12" s="207"/>
      <c r="F12" s="207"/>
      <c r="G12" s="207"/>
      <c r="H12" s="207"/>
      <c r="I12" s="207"/>
      <c r="J12" s="207"/>
      <c r="K12" s="143"/>
      <c r="L12" s="138" t="s">
        <v>518</v>
      </c>
      <c r="M12" s="139"/>
      <c r="N12" s="139"/>
      <c r="O12" s="139"/>
      <c r="P12" s="139"/>
      <c r="Q12" s="139"/>
      <c r="R12" s="139"/>
      <c r="Y12" s="64" t="s">
        <v>409</v>
      </c>
    </row>
    <row r="13" spans="1:25" ht="15">
      <c r="L13" s="138" t="s">
        <v>519</v>
      </c>
      <c r="M13" s="139"/>
      <c r="N13" s="139"/>
      <c r="O13" s="139"/>
      <c r="P13" s="139"/>
      <c r="Q13" s="139"/>
      <c r="R13" s="139"/>
      <c r="Y13" s="64" t="s">
        <v>410</v>
      </c>
    </row>
    <row r="14" spans="1:25">
      <c r="A14" s="144" t="s">
        <v>520</v>
      </c>
      <c r="L14" s="138" t="s">
        <v>521</v>
      </c>
      <c r="M14" s="139"/>
      <c r="N14" s="139"/>
      <c r="O14" s="139"/>
      <c r="P14" s="139"/>
      <c r="Q14" s="139"/>
      <c r="R14" s="139"/>
    </row>
    <row r="15" spans="1:25" ht="15">
      <c r="A15" s="137" t="s">
        <v>259</v>
      </c>
      <c r="B15" s="207"/>
      <c r="C15" s="207"/>
      <c r="D15" s="207"/>
      <c r="E15" s="207"/>
      <c r="F15" s="207"/>
      <c r="G15" s="207"/>
      <c r="H15" s="207"/>
      <c r="I15" s="207"/>
      <c r="J15" s="207"/>
      <c r="K15" s="143"/>
      <c r="L15" s="138"/>
      <c r="M15" s="139"/>
      <c r="N15" s="139"/>
      <c r="O15" s="139"/>
      <c r="P15" s="139"/>
      <c r="Q15" s="139"/>
      <c r="R15" s="139"/>
    </row>
    <row r="16" spans="1:25" ht="15">
      <c r="A16" s="137" t="s">
        <v>411</v>
      </c>
      <c r="B16" s="207"/>
      <c r="C16" s="207"/>
      <c r="D16" s="207"/>
      <c r="E16" s="207"/>
      <c r="F16" s="207"/>
      <c r="G16" s="207"/>
      <c r="H16" s="207"/>
      <c r="I16" s="207"/>
      <c r="J16" s="207"/>
      <c r="K16" s="143"/>
      <c r="L16" s="138"/>
      <c r="M16" s="139"/>
      <c r="N16" s="139"/>
      <c r="O16" s="139"/>
      <c r="P16" s="139"/>
      <c r="Q16" s="139"/>
      <c r="R16" s="139"/>
    </row>
    <row r="17" spans="1:25" ht="15.75" customHeight="1">
      <c r="A17" s="137" t="s">
        <v>267</v>
      </c>
      <c r="B17" s="13"/>
      <c r="C17" s="143"/>
      <c r="I17" s="139"/>
      <c r="J17" s="139"/>
      <c r="K17" s="139"/>
      <c r="L17" s="145"/>
      <c r="M17" s="139"/>
    </row>
    <row r="18" spans="1:25" ht="15" customHeight="1">
      <c r="A18" s="137" t="s">
        <v>263</v>
      </c>
      <c r="B18" s="13"/>
      <c r="C18" s="143"/>
      <c r="G18" s="208" t="s">
        <v>522</v>
      </c>
      <c r="H18" s="208"/>
      <c r="I18" s="139"/>
      <c r="K18" s="139"/>
      <c r="L18" s="139"/>
      <c r="M18" s="139"/>
    </row>
    <row r="19" spans="1:25" ht="42.75" customHeight="1">
      <c r="A19" s="146"/>
      <c r="D19" s="147" t="s">
        <v>523</v>
      </c>
      <c r="F19" s="148"/>
      <c r="G19" s="149"/>
      <c r="H19" s="197"/>
      <c r="I19" s="150" t="s">
        <v>350</v>
      </c>
      <c r="J19" s="151" t="str">
        <f>IFERROR(IF(SUM(ISNUMBER(B40),ISNUMBER(C40),ISNUMBER(B41),ISNUMBER(C41),ISNUMBER(C42),ISNUMBER(B42))=6,SUMPRODUCT(B40:B189,C40:C189)/SUM(B40:B189)," ")," ")</f>
        <v xml:space="preserve"> </v>
      </c>
      <c r="K19" s="202" t="str">
        <f>IF(NOT(ISNUMBER(J19)), "Make sure GPA shows a valid number. If not, check if you filled all the cells correctly. (This warning will dissapear if all is ok!)", "")</f>
        <v>Make sure GPA shows a valid number. If not, check if you filled all the cells correctly. (This warning will dissapear if all is ok!)</v>
      </c>
      <c r="L19" s="202"/>
      <c r="M19" s="202"/>
      <c r="N19" s="202"/>
      <c r="Q19" s="153"/>
    </row>
    <row r="20" spans="1:25" ht="14.25" customHeight="1">
      <c r="A20" s="154" t="s">
        <v>524</v>
      </c>
      <c r="D20" s="203" t="str">
        <f>IF(H19="Yes", "Student number:","")</f>
        <v/>
      </c>
      <c r="E20" s="203"/>
      <c r="F20" s="204"/>
      <c r="G20" s="204"/>
    </row>
    <row r="21" spans="1:25" ht="15">
      <c r="A21" s="137" t="s">
        <v>525</v>
      </c>
      <c r="B21" s="13"/>
      <c r="C21" s="155" t="s">
        <v>526</v>
      </c>
      <c r="K21" s="152"/>
    </row>
    <row r="22" spans="1:25" ht="15">
      <c r="A22" s="156" t="str">
        <f>IF(B21="Numbers", "What is the minimum grade in your university?","What is the minimum classification in your university?")</f>
        <v>What is the minimum classification in your university?</v>
      </c>
      <c r="B22" s="157"/>
      <c r="C22" s="139" t="str">
        <f>IF(B21="Letters", "Please convert your grades:", IF(OR(B21="Pass/Fail"), "Leave these cells blank", ""))</f>
        <v/>
      </c>
      <c r="J22" s="139"/>
      <c r="K22" s="158" t="s">
        <v>475</v>
      </c>
      <c r="Y22" s="200" t="s">
        <v>3</v>
      </c>
    </row>
    <row r="23" spans="1:25" ht="15">
      <c r="A23" s="159" t="str">
        <f>IF(B21="Numbers", "How much do you need to pass a course in your university?","How much do you need to pass a course in your university?")</f>
        <v>How much do you need to pass a course in your university?</v>
      </c>
      <c r="B23" s="157"/>
      <c r="C23" s="139" t="str">
        <f>IF(B21="Letters", "Example: If your grades are from A(min) to E(max), you should type 1 to 5", IF(OR(B21="Pass/Fail"), "Leave these cells blank", ""))</f>
        <v/>
      </c>
      <c r="F23" s="160"/>
      <c r="H23" s="160"/>
      <c r="I23" s="161"/>
      <c r="J23" s="139"/>
      <c r="K23" s="158" t="s">
        <v>478</v>
      </c>
      <c r="Y23" s="200" t="s">
        <v>4</v>
      </c>
    </row>
    <row r="24" spans="1:25" s="139" customFormat="1" ht="15">
      <c r="A24" s="162" t="str">
        <f>IF(B21="Numbers", "What is the best possible grade in your university?","What is the best possible classification in your university?")</f>
        <v>What is the best possible classification in your university?</v>
      </c>
      <c r="B24" s="163"/>
      <c r="C24" s="139" t="str">
        <f>IF(B21="Letters", "", IF(OR(B21="Pass/Fail"), "Leave these cells blank", ""))</f>
        <v/>
      </c>
      <c r="Y24" s="200" t="s">
        <v>5</v>
      </c>
    </row>
    <row r="25" spans="1:25" s="139" customFormat="1" ht="15">
      <c r="Y25" s="200" t="s">
        <v>6</v>
      </c>
    </row>
    <row r="26" spans="1:25" s="139" customFormat="1" ht="15">
      <c r="A26" s="137"/>
      <c r="Y26" s="200" t="s">
        <v>7</v>
      </c>
    </row>
    <row r="27" spans="1:25" s="139" customFormat="1" ht="15">
      <c r="A27" s="137"/>
      <c r="Y27" s="200" t="s">
        <v>8</v>
      </c>
    </row>
    <row r="28" spans="1:25" s="139" customFormat="1" ht="15">
      <c r="A28" s="137"/>
      <c r="Y28" s="200" t="s">
        <v>9</v>
      </c>
    </row>
    <row r="29" spans="1:25" s="139" customFormat="1" ht="15">
      <c r="A29" s="137"/>
      <c r="Y29" s="200" t="s">
        <v>10</v>
      </c>
    </row>
    <row r="30" spans="1:25" s="139" customFormat="1" ht="15">
      <c r="A30" s="137"/>
      <c r="Y30" s="200" t="s">
        <v>11</v>
      </c>
    </row>
    <row r="31" spans="1:25" s="139" customFormat="1" ht="15.75">
      <c r="A31" s="164" t="s">
        <v>527</v>
      </c>
      <c r="Y31" s="200" t="s">
        <v>12</v>
      </c>
    </row>
    <row r="32" spans="1:25" s="139" customFormat="1" ht="15">
      <c r="A32" s="137"/>
      <c r="Y32" s="200" t="s">
        <v>13</v>
      </c>
    </row>
    <row r="33" spans="1:31" s="139" customFormat="1" ht="15">
      <c r="A33" s="165"/>
      <c r="Y33" s="200" t="s">
        <v>14</v>
      </c>
    </row>
    <row r="34" spans="1:31" s="139" customFormat="1" ht="15">
      <c r="A34" s="137"/>
      <c r="Y34" s="200" t="s">
        <v>15</v>
      </c>
    </row>
    <row r="35" spans="1:31" s="139" customFormat="1" ht="15">
      <c r="A35" s="137"/>
      <c r="Y35" s="200" t="s">
        <v>16</v>
      </c>
    </row>
    <row r="36" spans="1:31" ht="31.5" customHeight="1">
      <c r="A36" s="166" t="s">
        <v>528</v>
      </c>
      <c r="C36" s="143"/>
      <c r="F36" s="160"/>
      <c r="G36" s="160"/>
      <c r="H36" s="167"/>
      <c r="J36" s="139"/>
      <c r="Y36" s="200" t="s">
        <v>17</v>
      </c>
    </row>
    <row r="37" spans="1:31" ht="239.25" customHeight="1">
      <c r="A37" s="196" t="s">
        <v>529</v>
      </c>
      <c r="B37" s="168" t="s">
        <v>438</v>
      </c>
      <c r="C37" s="168" t="s">
        <v>439</v>
      </c>
      <c r="D37" s="193" t="s">
        <v>723</v>
      </c>
      <c r="E37" s="193" t="s">
        <v>713</v>
      </c>
      <c r="F37" s="193" t="s">
        <v>714</v>
      </c>
      <c r="G37" s="194" t="s">
        <v>715</v>
      </c>
      <c r="H37" s="193" t="s">
        <v>716</v>
      </c>
      <c r="I37" s="193" t="s">
        <v>717</v>
      </c>
      <c r="J37" s="194" t="s">
        <v>718</v>
      </c>
      <c r="K37" s="193" t="s">
        <v>719</v>
      </c>
      <c r="L37" s="193" t="s">
        <v>724</v>
      </c>
      <c r="M37" s="195" t="s">
        <v>720</v>
      </c>
      <c r="N37" s="193" t="s">
        <v>721</v>
      </c>
      <c r="O37" s="169" t="s">
        <v>410</v>
      </c>
      <c r="Q37" s="170" t="s">
        <v>530</v>
      </c>
      <c r="Y37" s="200" t="s">
        <v>18</v>
      </c>
      <c r="AE37" s="66" t="s">
        <v>18</v>
      </c>
    </row>
    <row r="38" spans="1:31" ht="27.75" customHeight="1">
      <c r="A38" s="167" t="s">
        <v>436</v>
      </c>
      <c r="B38" s="171">
        <f>SUM(B40:B189,B191:B240)</f>
        <v>0</v>
      </c>
      <c r="D38" s="172">
        <f t="shared" ref="D38:I38" si="0">IFERROR(SUMPRODUCT($B$40:$B$240,D$40:D$240)/100,"")</f>
        <v>0</v>
      </c>
      <c r="E38" s="172">
        <f t="shared" si="0"/>
        <v>0</v>
      </c>
      <c r="F38" s="173">
        <f t="shared" si="0"/>
        <v>0</v>
      </c>
      <c r="G38" s="172">
        <f t="shared" si="0"/>
        <v>0</v>
      </c>
      <c r="H38" s="172">
        <f t="shared" si="0"/>
        <v>0</v>
      </c>
      <c r="I38" s="172">
        <f t="shared" si="0"/>
        <v>0</v>
      </c>
      <c r="J38" s="172">
        <f t="shared" ref="J38:N38" si="1">IFERROR(SUMPRODUCT($B$40:$B$240,J$40:J$240)/100,"")</f>
        <v>0</v>
      </c>
      <c r="K38" s="172">
        <f t="shared" si="1"/>
        <v>0</v>
      </c>
      <c r="L38" s="173">
        <f t="shared" si="1"/>
        <v>0</v>
      </c>
      <c r="M38" s="172">
        <f t="shared" si="1"/>
        <v>0</v>
      </c>
      <c r="N38" s="172">
        <f t="shared" si="1"/>
        <v>0</v>
      </c>
      <c r="O38" s="172" t="str">
        <f>IFERROR((B38-SUM(D38:N38))/B38,"")</f>
        <v/>
      </c>
      <c r="P38" s="174" t="s">
        <v>531</v>
      </c>
      <c r="Q38" s="197"/>
      <c r="S38" s="139"/>
      <c r="T38" s="139"/>
      <c r="U38" s="139"/>
      <c r="V38" s="139"/>
      <c r="W38" s="139"/>
      <c r="X38" s="139"/>
      <c r="Y38" s="200" t="s">
        <v>19</v>
      </c>
      <c r="AE38" s="66" t="s">
        <v>19</v>
      </c>
    </row>
    <row r="39" spans="1:31" ht="28.5" customHeight="1">
      <c r="A39" s="175" t="s">
        <v>437</v>
      </c>
      <c r="C39" s="176">
        <f>IFERROR(AVERAGE(C40:C189),)</f>
        <v>0</v>
      </c>
      <c r="D39" s="177">
        <f>IFERROR(SUMPRODUCT($B$40:$B$189,$C$40:$C$189,D40:D189)/SUMPRODUCT($B$40:$B$189,D40:D189),0)</f>
        <v>0</v>
      </c>
      <c r="E39" s="178">
        <f t="shared" ref="E39:N39" si="2">IFERROR(SUMPRODUCT($B$40:$B$189,$C$40:$C$189,E40:E189)/SUMPRODUCT($B$40:$B$189,E40:E189),)</f>
        <v>0</v>
      </c>
      <c r="F39" s="178">
        <f t="shared" si="2"/>
        <v>0</v>
      </c>
      <c r="G39" s="178">
        <f t="shared" si="2"/>
        <v>0</v>
      </c>
      <c r="H39" s="178">
        <f t="shared" si="2"/>
        <v>0</v>
      </c>
      <c r="I39" s="178">
        <f t="shared" si="2"/>
        <v>0</v>
      </c>
      <c r="J39" s="177">
        <f t="shared" si="2"/>
        <v>0</v>
      </c>
      <c r="K39" s="178">
        <f t="shared" si="2"/>
        <v>0</v>
      </c>
      <c r="L39" s="178">
        <f t="shared" si="2"/>
        <v>0</v>
      </c>
      <c r="M39" s="178">
        <f t="shared" si="2"/>
        <v>0</v>
      </c>
      <c r="N39" s="178">
        <f t="shared" si="2"/>
        <v>0</v>
      </c>
      <c r="O39" s="178">
        <f>IFERROR(SUMPRODUCT($B$40:$B$189,$C$40:$C$189,O40:O189)/SUMPRODUCT($B$40:$B$189,O40:O189),0)</f>
        <v>0</v>
      </c>
      <c r="P39" s="179" t="s">
        <v>532</v>
      </c>
      <c r="Q39" s="180" t="s">
        <v>413</v>
      </c>
      <c r="R39" s="180"/>
      <c r="S39" s="139"/>
      <c r="T39" s="181" t="s">
        <v>433</v>
      </c>
      <c r="U39" s="160" t="s">
        <v>397</v>
      </c>
      <c r="V39" s="205" t="s">
        <v>398</v>
      </c>
      <c r="W39" s="205"/>
      <c r="X39" s="205"/>
      <c r="Y39" s="200" t="s">
        <v>20</v>
      </c>
      <c r="Z39" s="139"/>
      <c r="AA39" s="139"/>
      <c r="AB39" s="139"/>
      <c r="AC39" s="139"/>
      <c r="AD39" s="139"/>
      <c r="AE39" s="66" t="s">
        <v>20</v>
      </c>
    </row>
    <row r="40" spans="1:31" ht="15">
      <c r="A40" s="13" t="s">
        <v>533</v>
      </c>
      <c r="B40" s="80"/>
      <c r="C40" s="80"/>
      <c r="D40" s="198"/>
      <c r="E40" s="198"/>
      <c r="F40" s="198"/>
      <c r="G40" s="198"/>
      <c r="H40" s="198"/>
      <c r="I40" s="198"/>
      <c r="J40" s="198"/>
      <c r="K40" s="198"/>
      <c r="L40" s="198"/>
      <c r="M40" s="198"/>
      <c r="N40" s="198"/>
      <c r="O40" s="182" t="str">
        <f>IF(ISBLANK(B40)," ",100-SUM(D40:N40))</f>
        <v xml:space="preserve"> </v>
      </c>
      <c r="P40" s="183"/>
      <c r="Q40" s="183"/>
      <c r="R40" s="184"/>
      <c r="S40" s="139"/>
      <c r="T40" s="13" t="s">
        <v>258</v>
      </c>
      <c r="U40" s="13"/>
      <c r="V40" s="206"/>
      <c r="W40" s="206"/>
      <c r="X40" s="206"/>
      <c r="Y40" s="200" t="s">
        <v>21</v>
      </c>
      <c r="Z40" s="139"/>
      <c r="AA40" s="139"/>
      <c r="AB40" s="139"/>
      <c r="AC40" s="139"/>
      <c r="AD40" s="139"/>
      <c r="AE40" s="66" t="s">
        <v>21</v>
      </c>
    </row>
    <row r="41" spans="1:31" ht="14.45" customHeight="1">
      <c r="A41" s="13" t="s">
        <v>534</v>
      </c>
      <c r="B41" s="80"/>
      <c r="C41" s="80"/>
      <c r="D41" s="198"/>
      <c r="E41" s="198"/>
      <c r="F41" s="198"/>
      <c r="G41" s="198"/>
      <c r="H41" s="198"/>
      <c r="I41" s="198"/>
      <c r="J41" s="198"/>
      <c r="K41" s="198"/>
      <c r="L41" s="198"/>
      <c r="M41" s="198"/>
      <c r="N41" s="198"/>
      <c r="O41" s="182" t="str">
        <f t="shared" ref="O41:O104" si="3">IF(ISBLANK(B41)," ",100-SUM(D41:N41))</f>
        <v xml:space="preserve"> </v>
      </c>
      <c r="P41" s="185"/>
      <c r="Q41" s="183"/>
      <c r="R41" s="184"/>
      <c r="S41" s="139"/>
      <c r="T41" s="13" t="s">
        <v>268</v>
      </c>
      <c r="U41" s="13"/>
      <c r="V41" s="201"/>
      <c r="W41" s="201"/>
      <c r="X41" s="201"/>
      <c r="Y41" s="200" t="s">
        <v>22</v>
      </c>
      <c r="Z41" s="139"/>
      <c r="AA41" s="139"/>
      <c r="AB41" s="139"/>
      <c r="AC41" s="139"/>
      <c r="AD41" s="139"/>
      <c r="AE41" s="66" t="s">
        <v>22</v>
      </c>
    </row>
    <row r="42" spans="1:31" ht="15">
      <c r="A42" s="13" t="s">
        <v>535</v>
      </c>
      <c r="B42" s="80"/>
      <c r="C42" s="80"/>
      <c r="D42" s="198"/>
      <c r="E42" s="198"/>
      <c r="F42" s="198"/>
      <c r="G42" s="198"/>
      <c r="H42" s="198"/>
      <c r="I42" s="198"/>
      <c r="J42" s="198"/>
      <c r="K42" s="198"/>
      <c r="L42" s="198"/>
      <c r="M42" s="198"/>
      <c r="N42" s="198"/>
      <c r="O42" s="182" t="str">
        <f t="shared" si="3"/>
        <v xml:space="preserve"> </v>
      </c>
      <c r="P42" s="183"/>
      <c r="Q42" s="183"/>
      <c r="R42" s="184"/>
      <c r="S42" s="139"/>
      <c r="T42" s="13" t="s">
        <v>269</v>
      </c>
      <c r="U42" s="13"/>
      <c r="V42" s="201"/>
      <c r="W42" s="201"/>
      <c r="X42" s="201"/>
      <c r="Y42" s="200" t="s">
        <v>23</v>
      </c>
      <c r="Z42" s="139"/>
      <c r="AA42" s="139"/>
      <c r="AB42" s="139"/>
      <c r="AC42" s="139"/>
      <c r="AD42" s="139"/>
      <c r="AE42" s="66" t="s">
        <v>23</v>
      </c>
    </row>
    <row r="43" spans="1:31" ht="15">
      <c r="A43" s="13" t="s">
        <v>536</v>
      </c>
      <c r="B43" s="80"/>
      <c r="C43" s="80"/>
      <c r="D43" s="198"/>
      <c r="E43" s="198"/>
      <c r="F43" s="198"/>
      <c r="G43" s="198"/>
      <c r="H43" s="198"/>
      <c r="I43" s="198"/>
      <c r="J43" s="198"/>
      <c r="K43" s="198"/>
      <c r="L43" s="198"/>
      <c r="M43" s="198"/>
      <c r="N43" s="198"/>
      <c r="O43" s="182" t="str">
        <f t="shared" si="3"/>
        <v xml:space="preserve"> </v>
      </c>
      <c r="P43" s="183"/>
      <c r="Q43" s="183"/>
      <c r="R43" s="184"/>
      <c r="S43" s="139"/>
      <c r="T43" s="13" t="s">
        <v>270</v>
      </c>
      <c r="U43" s="13"/>
      <c r="V43" s="186"/>
      <c r="W43" s="186"/>
      <c r="X43" s="186"/>
      <c r="Y43" s="200" t="s">
        <v>24</v>
      </c>
      <c r="Z43" s="139"/>
      <c r="AA43" s="139"/>
      <c r="AB43" s="139"/>
      <c r="AC43" s="139"/>
      <c r="AD43" s="139"/>
      <c r="AE43" s="66" t="s">
        <v>24</v>
      </c>
    </row>
    <row r="44" spans="1:31" ht="15">
      <c r="A44" s="13" t="s">
        <v>537</v>
      </c>
      <c r="B44" s="80"/>
      <c r="C44" s="80"/>
      <c r="D44" s="198"/>
      <c r="E44" s="198"/>
      <c r="F44" s="198"/>
      <c r="G44" s="198"/>
      <c r="H44" s="198"/>
      <c r="I44" s="198"/>
      <c r="J44" s="198"/>
      <c r="K44" s="198"/>
      <c r="L44" s="198"/>
      <c r="M44" s="198"/>
      <c r="N44" s="198"/>
      <c r="O44" s="182" t="str">
        <f t="shared" si="3"/>
        <v xml:space="preserve"> </v>
      </c>
      <c r="P44" s="183"/>
      <c r="Q44" s="183"/>
      <c r="R44" s="184"/>
      <c r="S44" s="139"/>
      <c r="T44" s="13" t="s">
        <v>271</v>
      </c>
      <c r="U44" s="13"/>
      <c r="V44" s="186"/>
      <c r="W44" s="186"/>
      <c r="X44" s="186"/>
      <c r="Y44" s="200" t="s">
        <v>25</v>
      </c>
      <c r="Z44" s="139"/>
      <c r="AA44" s="139"/>
      <c r="AB44" s="139"/>
      <c r="AC44" s="139"/>
      <c r="AD44" s="139"/>
      <c r="AE44" s="66" t="s">
        <v>25</v>
      </c>
    </row>
    <row r="45" spans="1:31" ht="15">
      <c r="A45" s="13" t="s">
        <v>538</v>
      </c>
      <c r="B45" s="80"/>
      <c r="C45" s="80"/>
      <c r="D45" s="198"/>
      <c r="E45" s="198"/>
      <c r="F45" s="198"/>
      <c r="G45" s="198"/>
      <c r="H45" s="198"/>
      <c r="I45" s="198"/>
      <c r="J45" s="198"/>
      <c r="K45" s="198"/>
      <c r="L45" s="198"/>
      <c r="M45" s="198"/>
      <c r="N45" s="198"/>
      <c r="O45" s="182" t="str">
        <f t="shared" si="3"/>
        <v xml:space="preserve"> </v>
      </c>
      <c r="P45" s="183"/>
      <c r="Q45" s="183"/>
      <c r="R45" s="184"/>
      <c r="S45" s="139"/>
      <c r="T45" s="13" t="s">
        <v>272</v>
      </c>
      <c r="U45" s="13"/>
      <c r="V45" s="186"/>
      <c r="W45" s="186"/>
      <c r="X45" s="186"/>
      <c r="Y45" s="200" t="s">
        <v>26</v>
      </c>
      <c r="Z45" s="139"/>
      <c r="AA45" s="139"/>
      <c r="AB45" s="139"/>
      <c r="AC45" s="139"/>
      <c r="AD45" s="139"/>
      <c r="AE45" s="66" t="s">
        <v>26</v>
      </c>
    </row>
    <row r="46" spans="1:31" ht="15">
      <c r="A46" s="13" t="s">
        <v>539</v>
      </c>
      <c r="B46" s="80"/>
      <c r="C46" s="80"/>
      <c r="D46" s="198"/>
      <c r="E46" s="198"/>
      <c r="F46" s="198"/>
      <c r="G46" s="198"/>
      <c r="H46" s="198"/>
      <c r="I46" s="198"/>
      <c r="J46" s="198"/>
      <c r="K46" s="198"/>
      <c r="L46" s="198"/>
      <c r="M46" s="198"/>
      <c r="N46" s="198"/>
      <c r="O46" s="182" t="str">
        <f t="shared" si="3"/>
        <v xml:space="preserve"> </v>
      </c>
      <c r="P46" s="183"/>
      <c r="Q46" s="183"/>
      <c r="R46" s="184"/>
      <c r="S46" s="139"/>
      <c r="T46" s="13" t="s">
        <v>273</v>
      </c>
      <c r="U46" s="13"/>
      <c r="V46" s="186"/>
      <c r="W46" s="186"/>
      <c r="X46" s="186"/>
      <c r="Y46" s="200" t="s">
        <v>27</v>
      </c>
      <c r="Z46" s="139"/>
      <c r="AA46" s="139"/>
      <c r="AB46" s="139"/>
      <c r="AC46" s="139"/>
      <c r="AD46" s="139"/>
      <c r="AE46" s="66" t="s">
        <v>27</v>
      </c>
    </row>
    <row r="47" spans="1:31" ht="15">
      <c r="A47" s="13" t="s">
        <v>540</v>
      </c>
      <c r="B47" s="80"/>
      <c r="C47" s="80"/>
      <c r="D47" s="198"/>
      <c r="E47" s="198"/>
      <c r="F47" s="198"/>
      <c r="G47" s="198"/>
      <c r="H47" s="198"/>
      <c r="I47" s="198"/>
      <c r="J47" s="198"/>
      <c r="K47" s="198"/>
      <c r="L47" s="198"/>
      <c r="M47" s="198"/>
      <c r="N47" s="198"/>
      <c r="O47" s="182" t="str">
        <f t="shared" si="3"/>
        <v xml:space="preserve"> </v>
      </c>
      <c r="P47" s="183"/>
      <c r="Q47" s="183"/>
      <c r="R47" s="184"/>
      <c r="S47" s="139"/>
      <c r="T47" s="13" t="s">
        <v>274</v>
      </c>
      <c r="U47" s="13"/>
      <c r="V47" s="186"/>
      <c r="W47" s="186"/>
      <c r="X47" s="186"/>
      <c r="Y47" s="200" t="s">
        <v>28</v>
      </c>
      <c r="Z47" s="139"/>
      <c r="AA47" s="139"/>
      <c r="AB47" s="139"/>
      <c r="AC47" s="139"/>
      <c r="AD47" s="139"/>
      <c r="AE47" s="66" t="s">
        <v>28</v>
      </c>
    </row>
    <row r="48" spans="1:31" ht="15">
      <c r="A48" s="13" t="s">
        <v>541</v>
      </c>
      <c r="B48" s="80"/>
      <c r="C48" s="80"/>
      <c r="D48" s="198"/>
      <c r="E48" s="198"/>
      <c r="F48" s="198"/>
      <c r="G48" s="198"/>
      <c r="H48" s="198"/>
      <c r="I48" s="198"/>
      <c r="J48" s="198"/>
      <c r="K48" s="198"/>
      <c r="L48" s="198"/>
      <c r="M48" s="198"/>
      <c r="N48" s="198"/>
      <c r="O48" s="182" t="str">
        <f t="shared" si="3"/>
        <v xml:space="preserve"> </v>
      </c>
      <c r="P48" s="183"/>
      <c r="Q48" s="183"/>
      <c r="R48" s="184"/>
      <c r="S48" s="139"/>
      <c r="T48" s="13" t="s">
        <v>275</v>
      </c>
      <c r="U48" s="13"/>
      <c r="V48" s="186"/>
      <c r="W48" s="186"/>
      <c r="X48" s="186"/>
      <c r="Y48" s="200" t="s">
        <v>29</v>
      </c>
      <c r="Z48" s="139"/>
      <c r="AA48" s="139"/>
      <c r="AB48" s="139"/>
      <c r="AC48" s="139"/>
      <c r="AD48" s="139"/>
      <c r="AE48" s="66" t="s">
        <v>29</v>
      </c>
    </row>
    <row r="49" spans="1:31" ht="15">
      <c r="A49" s="13" t="s">
        <v>542</v>
      </c>
      <c r="B49" s="80"/>
      <c r="C49" s="80"/>
      <c r="D49" s="198"/>
      <c r="E49" s="198"/>
      <c r="F49" s="198"/>
      <c r="G49" s="198"/>
      <c r="H49" s="198"/>
      <c r="I49" s="198"/>
      <c r="J49" s="198"/>
      <c r="K49" s="198"/>
      <c r="L49" s="198"/>
      <c r="M49" s="198"/>
      <c r="N49" s="198"/>
      <c r="O49" s="182" t="str">
        <f t="shared" si="3"/>
        <v xml:space="preserve"> </v>
      </c>
      <c r="P49" s="183"/>
      <c r="Q49" s="183"/>
      <c r="R49" s="184"/>
      <c r="S49" s="139"/>
      <c r="T49" s="13" t="s">
        <v>276</v>
      </c>
      <c r="U49" s="13"/>
      <c r="V49" s="186"/>
      <c r="W49" s="186"/>
      <c r="X49" s="186"/>
      <c r="Y49" s="200" t="s">
        <v>30</v>
      </c>
      <c r="Z49" s="139"/>
      <c r="AA49" s="139"/>
      <c r="AB49" s="139"/>
      <c r="AC49" s="139"/>
      <c r="AD49" s="139"/>
      <c r="AE49" s="66" t="s">
        <v>30</v>
      </c>
    </row>
    <row r="50" spans="1:31" ht="15">
      <c r="A50" s="13" t="s">
        <v>543</v>
      </c>
      <c r="B50" s="80"/>
      <c r="C50" s="80"/>
      <c r="D50" s="198"/>
      <c r="E50" s="198"/>
      <c r="F50" s="198"/>
      <c r="G50" s="198"/>
      <c r="H50" s="198"/>
      <c r="I50" s="198"/>
      <c r="J50" s="198"/>
      <c r="K50" s="198"/>
      <c r="L50" s="198"/>
      <c r="M50" s="198"/>
      <c r="N50" s="198"/>
      <c r="O50" s="182" t="str">
        <f t="shared" si="3"/>
        <v xml:space="preserve"> </v>
      </c>
      <c r="P50" s="183"/>
      <c r="Q50" s="183"/>
      <c r="R50" s="184"/>
      <c r="S50" s="139"/>
      <c r="T50" s="13" t="s">
        <v>277</v>
      </c>
      <c r="U50" s="13"/>
      <c r="V50" s="201"/>
      <c r="W50" s="201"/>
      <c r="X50" s="201"/>
      <c r="Y50" s="200" t="s">
        <v>31</v>
      </c>
      <c r="Z50" s="139"/>
      <c r="AA50" s="139"/>
      <c r="AB50" s="139"/>
      <c r="AC50" s="139"/>
      <c r="AD50" s="139"/>
      <c r="AE50" s="66" t="s">
        <v>31</v>
      </c>
    </row>
    <row r="51" spans="1:31" ht="15">
      <c r="A51" s="13" t="s">
        <v>544</v>
      </c>
      <c r="B51" s="13"/>
      <c r="C51" s="13"/>
      <c r="D51" s="198"/>
      <c r="E51" s="198"/>
      <c r="F51" s="198"/>
      <c r="G51" s="198"/>
      <c r="H51" s="198"/>
      <c r="I51" s="198"/>
      <c r="J51" s="198"/>
      <c r="K51" s="198"/>
      <c r="L51" s="198"/>
      <c r="M51" s="198"/>
      <c r="N51" s="198"/>
      <c r="O51" s="182" t="str">
        <f t="shared" si="3"/>
        <v xml:space="preserve"> </v>
      </c>
      <c r="P51" s="183"/>
      <c r="Q51" s="183"/>
      <c r="R51" s="184"/>
      <c r="S51" s="139"/>
      <c r="T51" s="13" t="s">
        <v>278</v>
      </c>
      <c r="U51" s="13"/>
      <c r="V51" s="201"/>
      <c r="W51" s="201"/>
      <c r="X51" s="201"/>
      <c r="Y51" s="200" t="s">
        <v>32</v>
      </c>
      <c r="Z51" s="139"/>
      <c r="AA51" s="139"/>
      <c r="AB51" s="139"/>
      <c r="AC51" s="139"/>
      <c r="AD51" s="139"/>
      <c r="AE51" s="66" t="s">
        <v>32</v>
      </c>
    </row>
    <row r="52" spans="1:31" ht="15">
      <c r="A52" s="13" t="s">
        <v>545</v>
      </c>
      <c r="B52" s="13"/>
      <c r="C52" s="13"/>
      <c r="D52" s="198"/>
      <c r="E52" s="198"/>
      <c r="F52" s="198"/>
      <c r="G52" s="198"/>
      <c r="H52" s="198"/>
      <c r="I52" s="198"/>
      <c r="J52" s="198"/>
      <c r="K52" s="198"/>
      <c r="L52" s="198"/>
      <c r="M52" s="198"/>
      <c r="N52" s="198"/>
      <c r="O52" s="182" t="str">
        <f t="shared" si="3"/>
        <v xml:space="preserve"> </v>
      </c>
      <c r="P52" s="183"/>
      <c r="Q52" s="183"/>
      <c r="R52" s="184"/>
      <c r="S52" s="139"/>
      <c r="T52" s="13" t="s">
        <v>279</v>
      </c>
      <c r="U52" s="13"/>
      <c r="V52" s="186"/>
      <c r="W52" s="186"/>
      <c r="X52" s="186"/>
      <c r="Y52" s="200" t="s">
        <v>33</v>
      </c>
      <c r="Z52" s="139"/>
      <c r="AA52" s="139"/>
      <c r="AB52" s="139"/>
      <c r="AC52" s="139"/>
      <c r="AD52" s="139"/>
      <c r="AE52" s="66" t="s">
        <v>33</v>
      </c>
    </row>
    <row r="53" spans="1:31" ht="15">
      <c r="A53" s="13" t="s">
        <v>546</v>
      </c>
      <c r="B53" s="13"/>
      <c r="C53" s="13"/>
      <c r="D53" s="198"/>
      <c r="E53" s="198"/>
      <c r="F53" s="198"/>
      <c r="G53" s="198"/>
      <c r="H53" s="198"/>
      <c r="I53" s="198"/>
      <c r="J53" s="198"/>
      <c r="K53" s="198"/>
      <c r="L53" s="198"/>
      <c r="M53" s="198"/>
      <c r="N53" s="198"/>
      <c r="O53" s="182" t="str">
        <f t="shared" si="3"/>
        <v xml:space="preserve"> </v>
      </c>
      <c r="P53" s="183"/>
      <c r="Q53" s="183"/>
      <c r="R53" s="184"/>
      <c r="S53" s="139"/>
      <c r="T53" s="13" t="s">
        <v>280</v>
      </c>
      <c r="U53" s="13"/>
      <c r="V53" s="186"/>
      <c r="W53" s="186"/>
      <c r="X53" s="186"/>
      <c r="Y53" s="200" t="s">
        <v>34</v>
      </c>
      <c r="Z53" s="139"/>
      <c r="AA53" s="139"/>
      <c r="AB53" s="139"/>
      <c r="AC53" s="139"/>
      <c r="AD53" s="139"/>
      <c r="AE53" s="66" t="s">
        <v>34</v>
      </c>
    </row>
    <row r="54" spans="1:31" ht="15">
      <c r="A54" s="13" t="s">
        <v>547</v>
      </c>
      <c r="B54" s="13"/>
      <c r="C54" s="13"/>
      <c r="D54" s="198"/>
      <c r="E54" s="198"/>
      <c r="F54" s="198"/>
      <c r="G54" s="198"/>
      <c r="H54" s="198"/>
      <c r="I54" s="198"/>
      <c r="J54" s="198"/>
      <c r="K54" s="198"/>
      <c r="L54" s="198"/>
      <c r="M54" s="198"/>
      <c r="N54" s="198"/>
      <c r="O54" s="182" t="str">
        <f t="shared" si="3"/>
        <v xml:space="preserve"> </v>
      </c>
      <c r="P54" s="183"/>
      <c r="Q54" s="183"/>
      <c r="R54" s="184"/>
      <c r="S54" s="139"/>
      <c r="T54" s="13" t="s">
        <v>281</v>
      </c>
      <c r="U54" s="13"/>
      <c r="V54" s="186"/>
      <c r="W54" s="186"/>
      <c r="X54" s="186"/>
      <c r="Y54" s="200" t="s">
        <v>35</v>
      </c>
      <c r="Z54" s="139"/>
      <c r="AA54" s="139"/>
      <c r="AB54" s="139"/>
      <c r="AC54" s="139"/>
      <c r="AD54" s="139"/>
      <c r="AE54" s="66" t="s">
        <v>35</v>
      </c>
    </row>
    <row r="55" spans="1:31" ht="15">
      <c r="A55" s="13" t="s">
        <v>548</v>
      </c>
      <c r="B55" s="13"/>
      <c r="C55" s="13"/>
      <c r="D55" s="198"/>
      <c r="E55" s="198"/>
      <c r="F55" s="198"/>
      <c r="G55" s="198"/>
      <c r="H55" s="198"/>
      <c r="I55" s="198"/>
      <c r="J55" s="198"/>
      <c r="K55" s="198"/>
      <c r="L55" s="198"/>
      <c r="M55" s="198"/>
      <c r="N55" s="198"/>
      <c r="O55" s="182" t="str">
        <f t="shared" si="3"/>
        <v xml:space="preserve"> </v>
      </c>
      <c r="P55" s="183"/>
      <c r="Q55" s="183"/>
      <c r="R55" s="184"/>
      <c r="S55" s="139"/>
      <c r="T55" s="13" t="s">
        <v>282</v>
      </c>
      <c r="U55" s="13"/>
      <c r="V55" s="186"/>
      <c r="W55" s="186"/>
      <c r="X55" s="186"/>
      <c r="Y55" s="200" t="s">
        <v>36</v>
      </c>
      <c r="Z55" s="139"/>
      <c r="AA55" s="139"/>
      <c r="AB55" s="139"/>
      <c r="AC55" s="139"/>
      <c r="AD55" s="139"/>
      <c r="AE55" s="66" t="s">
        <v>36</v>
      </c>
    </row>
    <row r="56" spans="1:31" ht="15">
      <c r="A56" s="13" t="s">
        <v>549</v>
      </c>
      <c r="B56" s="13"/>
      <c r="C56" s="13"/>
      <c r="D56" s="198"/>
      <c r="E56" s="198"/>
      <c r="F56" s="198"/>
      <c r="G56" s="198"/>
      <c r="H56" s="198"/>
      <c r="I56" s="198"/>
      <c r="J56" s="198"/>
      <c r="K56" s="198"/>
      <c r="L56" s="198"/>
      <c r="M56" s="198"/>
      <c r="N56" s="198"/>
      <c r="O56" s="182" t="str">
        <f t="shared" si="3"/>
        <v xml:space="preserve"> </v>
      </c>
      <c r="P56" s="183"/>
      <c r="Q56" s="183"/>
      <c r="R56" s="184"/>
      <c r="S56" s="139"/>
      <c r="T56" s="13" t="s">
        <v>283</v>
      </c>
      <c r="U56" s="13"/>
      <c r="V56" s="186"/>
      <c r="W56" s="186"/>
      <c r="X56" s="186"/>
      <c r="Y56" s="200" t="s">
        <v>37</v>
      </c>
      <c r="Z56" s="139"/>
      <c r="AA56" s="139"/>
      <c r="AB56" s="139"/>
      <c r="AC56" s="139"/>
      <c r="AD56" s="139"/>
      <c r="AE56" s="66" t="s">
        <v>37</v>
      </c>
    </row>
    <row r="57" spans="1:31" ht="15">
      <c r="A57" s="13" t="s">
        <v>550</v>
      </c>
      <c r="B57" s="13"/>
      <c r="C57" s="13"/>
      <c r="D57" s="198"/>
      <c r="E57" s="198"/>
      <c r="F57" s="198"/>
      <c r="G57" s="198"/>
      <c r="H57" s="198"/>
      <c r="I57" s="198"/>
      <c r="J57" s="198"/>
      <c r="K57" s="198"/>
      <c r="L57" s="198"/>
      <c r="M57" s="198"/>
      <c r="N57" s="198"/>
      <c r="O57" s="182" t="str">
        <f t="shared" si="3"/>
        <v xml:space="preserve"> </v>
      </c>
      <c r="P57" s="183"/>
      <c r="Q57" s="183"/>
      <c r="R57" s="184"/>
      <c r="S57" s="139"/>
      <c r="T57" s="13" t="s">
        <v>284</v>
      </c>
      <c r="U57" s="13"/>
      <c r="V57" s="186"/>
      <c r="W57" s="186"/>
      <c r="X57" s="186"/>
      <c r="Y57" s="200" t="s">
        <v>38</v>
      </c>
      <c r="Z57" s="139"/>
      <c r="AA57" s="139"/>
      <c r="AB57" s="139"/>
      <c r="AC57" s="139"/>
      <c r="AD57" s="139"/>
      <c r="AE57" s="66" t="s">
        <v>38</v>
      </c>
    </row>
    <row r="58" spans="1:31" ht="15">
      <c r="A58" s="13" t="s">
        <v>551</v>
      </c>
      <c r="B58" s="13"/>
      <c r="C58" s="13"/>
      <c r="D58" s="198"/>
      <c r="E58" s="198"/>
      <c r="F58" s="198"/>
      <c r="G58" s="198"/>
      <c r="H58" s="198"/>
      <c r="I58" s="198"/>
      <c r="J58" s="198"/>
      <c r="K58" s="198"/>
      <c r="L58" s="198"/>
      <c r="M58" s="198"/>
      <c r="N58" s="198"/>
      <c r="O58" s="182" t="str">
        <f t="shared" si="3"/>
        <v xml:space="preserve"> </v>
      </c>
      <c r="P58" s="183"/>
      <c r="Q58" s="183"/>
      <c r="R58" s="184"/>
      <c r="S58" s="139"/>
      <c r="T58" s="13" t="s">
        <v>285</v>
      </c>
      <c r="U58" s="13"/>
      <c r="V58" s="186"/>
      <c r="W58" s="186"/>
      <c r="X58" s="186"/>
      <c r="Y58" s="200" t="s">
        <v>39</v>
      </c>
      <c r="Z58" s="139"/>
      <c r="AA58" s="139"/>
      <c r="AB58" s="139"/>
      <c r="AC58" s="139"/>
      <c r="AD58" s="139"/>
      <c r="AE58" s="66" t="s">
        <v>39</v>
      </c>
    </row>
    <row r="59" spans="1:31" ht="15">
      <c r="A59" s="13" t="s">
        <v>552</v>
      </c>
      <c r="B59" s="13"/>
      <c r="C59" s="13"/>
      <c r="D59" s="198"/>
      <c r="E59" s="198"/>
      <c r="F59" s="198"/>
      <c r="G59" s="198"/>
      <c r="H59" s="198"/>
      <c r="I59" s="198"/>
      <c r="J59" s="198"/>
      <c r="K59" s="198"/>
      <c r="L59" s="198"/>
      <c r="M59" s="198"/>
      <c r="N59" s="198"/>
      <c r="O59" s="182" t="str">
        <f t="shared" si="3"/>
        <v xml:space="preserve"> </v>
      </c>
      <c r="P59" s="183"/>
      <c r="Q59" s="183"/>
      <c r="R59" s="184"/>
      <c r="S59" s="139"/>
      <c r="T59" s="13" t="s">
        <v>286</v>
      </c>
      <c r="U59" s="13"/>
      <c r="V59" s="201"/>
      <c r="W59" s="201"/>
      <c r="X59" s="201"/>
      <c r="Y59" s="200" t="s">
        <v>40</v>
      </c>
      <c r="Z59" s="139"/>
      <c r="AA59" s="139"/>
      <c r="AB59" s="139"/>
      <c r="AC59" s="139"/>
      <c r="AD59" s="139"/>
      <c r="AE59" s="66" t="s">
        <v>40</v>
      </c>
    </row>
    <row r="60" spans="1:31" ht="15">
      <c r="A60" s="13" t="s">
        <v>553</v>
      </c>
      <c r="B60" s="13"/>
      <c r="C60" s="13"/>
      <c r="D60" s="198"/>
      <c r="E60" s="198"/>
      <c r="F60" s="198"/>
      <c r="G60" s="198"/>
      <c r="H60" s="198"/>
      <c r="I60" s="198"/>
      <c r="J60" s="198"/>
      <c r="K60" s="198"/>
      <c r="L60" s="198"/>
      <c r="M60" s="198"/>
      <c r="N60" s="198"/>
      <c r="O60" s="182" t="str">
        <f t="shared" si="3"/>
        <v xml:space="preserve"> </v>
      </c>
      <c r="P60" s="183"/>
      <c r="Q60" s="183"/>
      <c r="R60" s="184"/>
      <c r="S60" s="139"/>
      <c r="T60" s="13" t="s">
        <v>287</v>
      </c>
      <c r="U60" s="13"/>
      <c r="V60" s="201"/>
      <c r="W60" s="201"/>
      <c r="X60" s="201"/>
      <c r="Y60" s="200" t="s">
        <v>41</v>
      </c>
      <c r="Z60" s="139"/>
      <c r="AA60" s="139"/>
      <c r="AB60" s="139"/>
      <c r="AC60" s="139"/>
      <c r="AD60" s="139"/>
      <c r="AE60" s="66" t="s">
        <v>41</v>
      </c>
    </row>
    <row r="61" spans="1:31" ht="15">
      <c r="A61" s="13" t="s">
        <v>554</v>
      </c>
      <c r="B61" s="13"/>
      <c r="C61" s="13"/>
      <c r="D61" s="198"/>
      <c r="E61" s="198"/>
      <c r="F61" s="198"/>
      <c r="G61" s="198"/>
      <c r="H61" s="198"/>
      <c r="I61" s="198"/>
      <c r="J61" s="198"/>
      <c r="K61" s="198"/>
      <c r="L61" s="198"/>
      <c r="M61" s="198"/>
      <c r="N61" s="198"/>
      <c r="O61" s="182" t="str">
        <f t="shared" si="3"/>
        <v xml:space="preserve"> </v>
      </c>
      <c r="P61" s="183"/>
      <c r="Q61" s="183"/>
      <c r="R61" s="184"/>
      <c r="S61" s="139"/>
      <c r="T61" s="13" t="s">
        <v>288</v>
      </c>
      <c r="U61" s="13"/>
      <c r="V61" s="201"/>
      <c r="W61" s="201"/>
      <c r="X61" s="201"/>
      <c r="Y61" s="200" t="s">
        <v>42</v>
      </c>
      <c r="Z61" s="139"/>
      <c r="AA61" s="139"/>
      <c r="AB61" s="139"/>
      <c r="AC61" s="139"/>
      <c r="AD61" s="139"/>
      <c r="AE61" s="66" t="s">
        <v>42</v>
      </c>
    </row>
    <row r="62" spans="1:31" ht="15">
      <c r="A62" s="13" t="s">
        <v>555</v>
      </c>
      <c r="B62" s="13"/>
      <c r="C62" s="13"/>
      <c r="D62" s="198"/>
      <c r="E62" s="198"/>
      <c r="F62" s="198"/>
      <c r="G62" s="198"/>
      <c r="H62" s="198"/>
      <c r="I62" s="198"/>
      <c r="J62" s="198"/>
      <c r="K62" s="198"/>
      <c r="L62" s="198"/>
      <c r="M62" s="198"/>
      <c r="N62" s="198"/>
      <c r="O62" s="182" t="str">
        <f t="shared" si="3"/>
        <v xml:space="preserve"> </v>
      </c>
      <c r="P62" s="183"/>
      <c r="Q62" s="183"/>
      <c r="R62" s="184"/>
      <c r="S62" s="139"/>
      <c r="T62" s="13" t="s">
        <v>289</v>
      </c>
      <c r="U62" s="13"/>
      <c r="V62" s="201"/>
      <c r="W62" s="201"/>
      <c r="X62" s="201"/>
      <c r="Y62" s="200" t="s">
        <v>43</v>
      </c>
      <c r="AE62" s="66" t="s">
        <v>43</v>
      </c>
    </row>
    <row r="63" spans="1:31" ht="15">
      <c r="A63" s="13" t="s">
        <v>556</v>
      </c>
      <c r="B63" s="13"/>
      <c r="C63" s="13"/>
      <c r="D63" s="198"/>
      <c r="E63" s="198"/>
      <c r="F63" s="198"/>
      <c r="G63" s="198"/>
      <c r="H63" s="198"/>
      <c r="I63" s="198"/>
      <c r="J63" s="198"/>
      <c r="K63" s="198"/>
      <c r="L63" s="198"/>
      <c r="M63" s="198"/>
      <c r="N63" s="198"/>
      <c r="O63" s="182" t="str">
        <f t="shared" si="3"/>
        <v xml:space="preserve"> </v>
      </c>
      <c r="P63" s="183"/>
      <c r="Q63" s="183"/>
      <c r="R63" s="184"/>
      <c r="S63" s="139"/>
      <c r="T63" s="13" t="s">
        <v>290</v>
      </c>
      <c r="U63" s="13"/>
      <c r="V63" s="201"/>
      <c r="W63" s="201"/>
      <c r="X63" s="201"/>
      <c r="Y63" s="200" t="s">
        <v>44</v>
      </c>
      <c r="AE63" s="66" t="s">
        <v>44</v>
      </c>
    </row>
    <row r="64" spans="1:31" ht="15">
      <c r="A64" s="13" t="s">
        <v>557</v>
      </c>
      <c r="B64" s="13"/>
      <c r="C64" s="13"/>
      <c r="D64" s="198"/>
      <c r="E64" s="198"/>
      <c r="F64" s="198"/>
      <c r="G64" s="198"/>
      <c r="H64" s="198"/>
      <c r="I64" s="198"/>
      <c r="J64" s="198"/>
      <c r="K64" s="198"/>
      <c r="L64" s="198"/>
      <c r="M64" s="198"/>
      <c r="N64" s="198"/>
      <c r="O64" s="182" t="str">
        <f t="shared" si="3"/>
        <v xml:space="preserve"> </v>
      </c>
      <c r="P64" s="183"/>
      <c r="Q64" s="183"/>
      <c r="R64" s="184"/>
      <c r="S64" s="139"/>
      <c r="T64" s="13" t="s">
        <v>291</v>
      </c>
      <c r="U64" s="13"/>
      <c r="V64" s="201"/>
      <c r="W64" s="201"/>
      <c r="X64" s="201"/>
      <c r="Y64" s="200" t="s">
        <v>45</v>
      </c>
      <c r="AE64" s="66" t="s">
        <v>45</v>
      </c>
    </row>
    <row r="65" spans="1:31" ht="15">
      <c r="A65" s="13" t="s">
        <v>558</v>
      </c>
      <c r="B65" s="13"/>
      <c r="C65" s="13"/>
      <c r="D65" s="198"/>
      <c r="E65" s="198"/>
      <c r="F65" s="198"/>
      <c r="G65" s="198"/>
      <c r="H65" s="198"/>
      <c r="I65" s="198"/>
      <c r="J65" s="198"/>
      <c r="K65" s="198"/>
      <c r="L65" s="198"/>
      <c r="M65" s="198"/>
      <c r="N65" s="198"/>
      <c r="O65" s="182" t="str">
        <f t="shared" si="3"/>
        <v xml:space="preserve"> </v>
      </c>
      <c r="P65" s="183"/>
      <c r="Q65" s="183"/>
      <c r="R65" s="184"/>
      <c r="S65" s="139"/>
      <c r="T65" s="13" t="s">
        <v>292</v>
      </c>
      <c r="U65" s="13"/>
      <c r="V65" s="201"/>
      <c r="W65" s="201"/>
      <c r="X65" s="201"/>
      <c r="Y65" s="200" t="s">
        <v>46</v>
      </c>
      <c r="AE65" s="66" t="s">
        <v>46</v>
      </c>
    </row>
    <row r="66" spans="1:31" ht="15">
      <c r="A66" s="13" t="s">
        <v>559</v>
      </c>
      <c r="B66" s="13"/>
      <c r="C66" s="13"/>
      <c r="D66" s="198"/>
      <c r="E66" s="198"/>
      <c r="F66" s="198"/>
      <c r="G66" s="198"/>
      <c r="H66" s="198"/>
      <c r="I66" s="198"/>
      <c r="J66" s="198"/>
      <c r="K66" s="198"/>
      <c r="L66" s="198"/>
      <c r="M66" s="198"/>
      <c r="N66" s="198"/>
      <c r="O66" s="182" t="str">
        <f t="shared" si="3"/>
        <v xml:space="preserve"> </v>
      </c>
      <c r="P66" s="183"/>
      <c r="Q66" s="183"/>
      <c r="R66" s="184"/>
      <c r="T66" s="13" t="s">
        <v>293</v>
      </c>
      <c r="U66" s="13"/>
      <c r="V66" s="201"/>
      <c r="W66" s="201"/>
      <c r="X66" s="201"/>
      <c r="Y66" s="200" t="s">
        <v>47</v>
      </c>
      <c r="AE66" s="66" t="s">
        <v>47</v>
      </c>
    </row>
    <row r="67" spans="1:31" ht="15">
      <c r="A67" s="13" t="s">
        <v>560</v>
      </c>
      <c r="B67" s="13"/>
      <c r="C67" s="13"/>
      <c r="D67" s="198"/>
      <c r="E67" s="198"/>
      <c r="F67" s="198"/>
      <c r="G67" s="198"/>
      <c r="H67" s="198"/>
      <c r="I67" s="198"/>
      <c r="J67" s="198"/>
      <c r="K67" s="198"/>
      <c r="L67" s="198"/>
      <c r="M67" s="198"/>
      <c r="N67" s="198"/>
      <c r="O67" s="182" t="str">
        <f t="shared" si="3"/>
        <v xml:space="preserve"> </v>
      </c>
      <c r="P67" s="183"/>
      <c r="Q67" s="183"/>
      <c r="R67" s="184"/>
      <c r="T67" s="13" t="s">
        <v>294</v>
      </c>
      <c r="U67" s="13"/>
      <c r="V67" s="201"/>
      <c r="W67" s="201"/>
      <c r="X67" s="201"/>
      <c r="Y67" s="200" t="s">
        <v>48</v>
      </c>
      <c r="AE67" s="66" t="s">
        <v>48</v>
      </c>
    </row>
    <row r="68" spans="1:31" ht="15">
      <c r="A68" s="13" t="s">
        <v>561</v>
      </c>
      <c r="B68" s="13"/>
      <c r="C68" s="13"/>
      <c r="D68" s="198"/>
      <c r="E68" s="198"/>
      <c r="F68" s="198"/>
      <c r="G68" s="198"/>
      <c r="H68" s="198"/>
      <c r="I68" s="198"/>
      <c r="J68" s="198"/>
      <c r="K68" s="198"/>
      <c r="L68" s="198"/>
      <c r="M68" s="198"/>
      <c r="N68" s="198"/>
      <c r="O68" s="182" t="str">
        <f t="shared" si="3"/>
        <v xml:space="preserve"> </v>
      </c>
      <c r="P68" s="183"/>
      <c r="Q68" s="183"/>
      <c r="R68" s="184"/>
      <c r="T68" s="13" t="s">
        <v>295</v>
      </c>
      <c r="U68" s="13"/>
      <c r="V68" s="201"/>
      <c r="W68" s="201"/>
      <c r="X68" s="201"/>
      <c r="Y68" s="200" t="s">
        <v>49</v>
      </c>
      <c r="AE68" s="66" t="s">
        <v>49</v>
      </c>
    </row>
    <row r="69" spans="1:31" ht="15">
      <c r="A69" s="13" t="s">
        <v>562</v>
      </c>
      <c r="B69" s="13"/>
      <c r="C69" s="13"/>
      <c r="D69" s="198"/>
      <c r="E69" s="198"/>
      <c r="F69" s="198"/>
      <c r="G69" s="198"/>
      <c r="H69" s="198"/>
      <c r="I69" s="198"/>
      <c r="J69" s="198"/>
      <c r="K69" s="198"/>
      <c r="L69" s="198"/>
      <c r="M69" s="198"/>
      <c r="N69" s="198"/>
      <c r="O69" s="182" t="str">
        <f t="shared" si="3"/>
        <v xml:space="preserve"> </v>
      </c>
      <c r="P69" s="183"/>
      <c r="Q69" s="183"/>
      <c r="R69" s="184"/>
      <c r="T69" s="187" t="s">
        <v>400</v>
      </c>
      <c r="U69" s="137">
        <f>SUM(U40:U68)</f>
        <v>0</v>
      </c>
      <c r="V69" s="139"/>
      <c r="W69" s="139"/>
      <c r="X69" s="139"/>
      <c r="Y69" s="200" t="s">
        <v>50</v>
      </c>
      <c r="AE69" s="66" t="s">
        <v>50</v>
      </c>
    </row>
    <row r="70" spans="1:31" ht="15">
      <c r="A70" s="13" t="s">
        <v>563</v>
      </c>
      <c r="B70" s="13"/>
      <c r="C70" s="13"/>
      <c r="D70" s="198"/>
      <c r="E70" s="198"/>
      <c r="F70" s="198"/>
      <c r="G70" s="198"/>
      <c r="H70" s="198"/>
      <c r="I70" s="198"/>
      <c r="J70" s="198"/>
      <c r="K70" s="198"/>
      <c r="L70" s="198"/>
      <c r="M70" s="198"/>
      <c r="N70" s="198"/>
      <c r="O70" s="182" t="str">
        <f t="shared" si="3"/>
        <v xml:space="preserve"> </v>
      </c>
      <c r="P70" s="183"/>
      <c r="Q70" s="183"/>
      <c r="R70" s="184"/>
      <c r="Y70" s="200" t="s">
        <v>51</v>
      </c>
      <c r="AE70" s="66" t="s">
        <v>51</v>
      </c>
    </row>
    <row r="71" spans="1:31" ht="15">
      <c r="A71" s="13" t="s">
        <v>564</v>
      </c>
      <c r="B71" s="13"/>
      <c r="C71" s="13"/>
      <c r="D71" s="198"/>
      <c r="E71" s="198"/>
      <c r="F71" s="198"/>
      <c r="G71" s="198"/>
      <c r="H71" s="198"/>
      <c r="I71" s="198"/>
      <c r="J71" s="198"/>
      <c r="K71" s="198"/>
      <c r="L71" s="198"/>
      <c r="M71" s="198"/>
      <c r="N71" s="198"/>
      <c r="O71" s="182" t="str">
        <f t="shared" si="3"/>
        <v xml:space="preserve"> </v>
      </c>
      <c r="P71" s="183"/>
      <c r="Q71" s="183"/>
      <c r="R71" s="184"/>
      <c r="Y71" s="200" t="s">
        <v>52</v>
      </c>
      <c r="AE71" s="66" t="s">
        <v>52</v>
      </c>
    </row>
    <row r="72" spans="1:31" ht="15">
      <c r="A72" s="13" t="s">
        <v>565</v>
      </c>
      <c r="B72" s="13"/>
      <c r="C72" s="13"/>
      <c r="D72" s="198"/>
      <c r="E72" s="198"/>
      <c r="F72" s="198"/>
      <c r="G72" s="198"/>
      <c r="H72" s="198"/>
      <c r="I72" s="198"/>
      <c r="J72" s="198"/>
      <c r="K72" s="198"/>
      <c r="L72" s="198"/>
      <c r="M72" s="198"/>
      <c r="N72" s="198"/>
      <c r="O72" s="182" t="str">
        <f t="shared" si="3"/>
        <v xml:space="preserve"> </v>
      </c>
      <c r="P72" s="183"/>
      <c r="Q72" s="183"/>
      <c r="R72" s="184"/>
      <c r="Y72" s="200" t="s">
        <v>53</v>
      </c>
      <c r="AE72" s="66" t="s">
        <v>53</v>
      </c>
    </row>
    <row r="73" spans="1:31" ht="15">
      <c r="A73" s="13" t="s">
        <v>566</v>
      </c>
      <c r="B73" s="13"/>
      <c r="C73" s="13"/>
      <c r="D73" s="198"/>
      <c r="E73" s="198"/>
      <c r="F73" s="198"/>
      <c r="G73" s="198"/>
      <c r="H73" s="198"/>
      <c r="I73" s="198"/>
      <c r="J73" s="198"/>
      <c r="K73" s="198"/>
      <c r="L73" s="198"/>
      <c r="M73" s="198"/>
      <c r="N73" s="198"/>
      <c r="O73" s="182" t="str">
        <f t="shared" si="3"/>
        <v xml:space="preserve"> </v>
      </c>
      <c r="P73" s="183"/>
      <c r="Q73" s="183"/>
      <c r="R73" s="184"/>
      <c r="Y73" s="200" t="s">
        <v>54</v>
      </c>
      <c r="AE73" s="66" t="s">
        <v>54</v>
      </c>
    </row>
    <row r="74" spans="1:31" ht="15">
      <c r="A74" s="13" t="s">
        <v>567</v>
      </c>
      <c r="B74" s="13"/>
      <c r="C74" s="13"/>
      <c r="D74" s="198"/>
      <c r="E74" s="198"/>
      <c r="F74" s="198"/>
      <c r="G74" s="198"/>
      <c r="H74" s="198"/>
      <c r="I74" s="198"/>
      <c r="J74" s="198"/>
      <c r="K74" s="198"/>
      <c r="L74" s="198"/>
      <c r="M74" s="198"/>
      <c r="N74" s="198"/>
      <c r="O74" s="182" t="str">
        <f t="shared" si="3"/>
        <v xml:space="preserve"> </v>
      </c>
      <c r="P74" s="183"/>
      <c r="Q74" s="183"/>
      <c r="R74" s="184"/>
      <c r="Y74" s="200" t="s">
        <v>55</v>
      </c>
      <c r="AE74" s="66" t="s">
        <v>55</v>
      </c>
    </row>
    <row r="75" spans="1:31" ht="15">
      <c r="A75" s="13" t="s">
        <v>568</v>
      </c>
      <c r="B75" s="13"/>
      <c r="C75" s="13"/>
      <c r="D75" s="198"/>
      <c r="E75" s="198"/>
      <c r="F75" s="198"/>
      <c r="G75" s="198"/>
      <c r="H75" s="198"/>
      <c r="I75" s="198"/>
      <c r="J75" s="198"/>
      <c r="K75" s="198"/>
      <c r="L75" s="198"/>
      <c r="M75" s="198"/>
      <c r="N75" s="198"/>
      <c r="O75" s="182" t="str">
        <f t="shared" si="3"/>
        <v xml:space="preserve"> </v>
      </c>
      <c r="P75" s="183"/>
      <c r="Q75" s="183"/>
      <c r="R75" s="184"/>
      <c r="Y75" s="200" t="s">
        <v>56</v>
      </c>
      <c r="AE75" s="66" t="s">
        <v>56</v>
      </c>
    </row>
    <row r="76" spans="1:31" ht="15">
      <c r="A76" s="13" t="s">
        <v>569</v>
      </c>
      <c r="B76" s="13"/>
      <c r="C76" s="13"/>
      <c r="D76" s="198"/>
      <c r="E76" s="198"/>
      <c r="F76" s="198"/>
      <c r="G76" s="198"/>
      <c r="H76" s="198"/>
      <c r="I76" s="198"/>
      <c r="J76" s="198"/>
      <c r="K76" s="198"/>
      <c r="L76" s="198"/>
      <c r="M76" s="198"/>
      <c r="N76" s="198"/>
      <c r="O76" s="182" t="str">
        <f t="shared" si="3"/>
        <v xml:space="preserve"> </v>
      </c>
      <c r="P76" s="183"/>
      <c r="Q76" s="183"/>
      <c r="R76" s="184"/>
      <c r="Y76" s="200" t="s">
        <v>57</v>
      </c>
      <c r="AE76" s="66" t="s">
        <v>57</v>
      </c>
    </row>
    <row r="77" spans="1:31" ht="15">
      <c r="A77" s="13" t="s">
        <v>570</v>
      </c>
      <c r="B77" s="13"/>
      <c r="C77" s="13"/>
      <c r="D77" s="198"/>
      <c r="E77" s="198"/>
      <c r="F77" s="198"/>
      <c r="G77" s="198"/>
      <c r="H77" s="198"/>
      <c r="I77" s="198"/>
      <c r="J77" s="198"/>
      <c r="K77" s="198"/>
      <c r="L77" s="198"/>
      <c r="M77" s="198"/>
      <c r="N77" s="198"/>
      <c r="O77" s="182" t="str">
        <f t="shared" si="3"/>
        <v xml:space="preserve"> </v>
      </c>
      <c r="P77" s="183"/>
      <c r="Q77" s="183"/>
      <c r="R77" s="184"/>
      <c r="Y77" s="200" t="s">
        <v>58</v>
      </c>
      <c r="AE77" s="66" t="s">
        <v>58</v>
      </c>
    </row>
    <row r="78" spans="1:31" ht="15">
      <c r="A78" s="13" t="s">
        <v>571</v>
      </c>
      <c r="B78" s="13"/>
      <c r="C78" s="13"/>
      <c r="D78" s="198"/>
      <c r="E78" s="198"/>
      <c r="F78" s="198"/>
      <c r="G78" s="198"/>
      <c r="H78" s="198"/>
      <c r="I78" s="198"/>
      <c r="J78" s="198"/>
      <c r="K78" s="198"/>
      <c r="L78" s="198"/>
      <c r="M78" s="198"/>
      <c r="N78" s="198"/>
      <c r="O78" s="182" t="str">
        <f t="shared" si="3"/>
        <v xml:space="preserve"> </v>
      </c>
      <c r="P78" s="183"/>
      <c r="Q78" s="183"/>
      <c r="R78" s="184"/>
      <c r="Y78" s="200" t="s">
        <v>59</v>
      </c>
      <c r="AE78" s="66" t="s">
        <v>59</v>
      </c>
    </row>
    <row r="79" spans="1:31" ht="15">
      <c r="A79" s="13" t="s">
        <v>572</v>
      </c>
      <c r="B79" s="13"/>
      <c r="C79" s="13"/>
      <c r="D79" s="198"/>
      <c r="E79" s="198"/>
      <c r="F79" s="198"/>
      <c r="G79" s="198"/>
      <c r="H79" s="198"/>
      <c r="I79" s="198"/>
      <c r="J79" s="198"/>
      <c r="K79" s="198"/>
      <c r="L79" s="198"/>
      <c r="M79" s="198"/>
      <c r="N79" s="198"/>
      <c r="O79" s="182" t="str">
        <f t="shared" si="3"/>
        <v xml:space="preserve"> </v>
      </c>
      <c r="P79" s="183"/>
      <c r="Q79" s="183"/>
      <c r="R79" s="184"/>
      <c r="Y79" s="200" t="s">
        <v>60</v>
      </c>
      <c r="AE79" s="66" t="s">
        <v>60</v>
      </c>
    </row>
    <row r="80" spans="1:31" ht="15">
      <c r="A80" s="13" t="s">
        <v>573</v>
      </c>
      <c r="B80" s="13"/>
      <c r="C80" s="13"/>
      <c r="D80" s="198"/>
      <c r="E80" s="198"/>
      <c r="F80" s="198"/>
      <c r="G80" s="198"/>
      <c r="H80" s="198"/>
      <c r="I80" s="198"/>
      <c r="J80" s="198"/>
      <c r="K80" s="198"/>
      <c r="L80" s="198"/>
      <c r="M80" s="198"/>
      <c r="N80" s="198"/>
      <c r="O80" s="182" t="str">
        <f t="shared" si="3"/>
        <v xml:space="preserve"> </v>
      </c>
      <c r="P80" s="183"/>
      <c r="Q80" s="183"/>
      <c r="R80" s="184"/>
      <c r="Y80" s="200" t="s">
        <v>61</v>
      </c>
      <c r="AE80" s="66" t="s">
        <v>61</v>
      </c>
    </row>
    <row r="81" spans="1:31" ht="15">
      <c r="A81" s="13" t="s">
        <v>574</v>
      </c>
      <c r="B81" s="13"/>
      <c r="C81" s="13"/>
      <c r="D81" s="198"/>
      <c r="E81" s="198"/>
      <c r="F81" s="198"/>
      <c r="G81" s="198"/>
      <c r="H81" s="198"/>
      <c r="I81" s="198"/>
      <c r="J81" s="198"/>
      <c r="K81" s="198"/>
      <c r="L81" s="198"/>
      <c r="M81" s="198"/>
      <c r="N81" s="198"/>
      <c r="O81" s="182" t="str">
        <f t="shared" si="3"/>
        <v xml:space="preserve"> </v>
      </c>
      <c r="P81" s="183"/>
      <c r="Q81" s="183"/>
      <c r="R81" s="184"/>
      <c r="Y81" s="200" t="s">
        <v>62</v>
      </c>
      <c r="AE81" s="66" t="s">
        <v>62</v>
      </c>
    </row>
    <row r="82" spans="1:31" ht="15">
      <c r="A82" s="13" t="s">
        <v>575</v>
      </c>
      <c r="B82" s="13"/>
      <c r="C82" s="13"/>
      <c r="D82" s="198"/>
      <c r="E82" s="198"/>
      <c r="F82" s="198"/>
      <c r="G82" s="198"/>
      <c r="H82" s="198"/>
      <c r="I82" s="198"/>
      <c r="J82" s="198"/>
      <c r="K82" s="198"/>
      <c r="L82" s="198"/>
      <c r="M82" s="198"/>
      <c r="N82" s="198"/>
      <c r="O82" s="182" t="str">
        <f t="shared" si="3"/>
        <v xml:space="preserve"> </v>
      </c>
      <c r="P82" s="183"/>
      <c r="Q82" s="183"/>
      <c r="R82" s="184"/>
      <c r="Y82" s="200" t="s">
        <v>63</v>
      </c>
      <c r="AE82" s="66" t="s">
        <v>63</v>
      </c>
    </row>
    <row r="83" spans="1:31" ht="15">
      <c r="A83" s="13" t="s">
        <v>576</v>
      </c>
      <c r="B83" s="13"/>
      <c r="C83" s="13"/>
      <c r="D83" s="198"/>
      <c r="E83" s="198"/>
      <c r="F83" s="198"/>
      <c r="G83" s="198"/>
      <c r="H83" s="198"/>
      <c r="I83" s="198"/>
      <c r="J83" s="198"/>
      <c r="K83" s="198"/>
      <c r="L83" s="198"/>
      <c r="M83" s="198"/>
      <c r="N83" s="198"/>
      <c r="O83" s="182" t="str">
        <f t="shared" si="3"/>
        <v xml:space="preserve"> </v>
      </c>
      <c r="P83" s="183"/>
      <c r="Q83" s="183"/>
      <c r="R83" s="184"/>
      <c r="Y83" s="200" t="s">
        <v>64</v>
      </c>
      <c r="AE83" s="66" t="s">
        <v>64</v>
      </c>
    </row>
    <row r="84" spans="1:31" ht="15">
      <c r="A84" s="13" t="s">
        <v>577</v>
      </c>
      <c r="B84" s="13"/>
      <c r="C84" s="13"/>
      <c r="D84" s="198"/>
      <c r="E84" s="198"/>
      <c r="F84" s="198"/>
      <c r="G84" s="198"/>
      <c r="H84" s="198"/>
      <c r="I84" s="198"/>
      <c r="J84" s="198"/>
      <c r="K84" s="198"/>
      <c r="L84" s="198"/>
      <c r="M84" s="198"/>
      <c r="N84" s="198"/>
      <c r="O84" s="182" t="str">
        <f t="shared" si="3"/>
        <v xml:space="preserve"> </v>
      </c>
      <c r="P84" s="183"/>
      <c r="Q84" s="183"/>
      <c r="R84" s="184"/>
      <c r="Y84" s="200" t="s">
        <v>65</v>
      </c>
      <c r="AE84" s="66" t="s">
        <v>65</v>
      </c>
    </row>
    <row r="85" spans="1:31" ht="15">
      <c r="A85" s="13" t="s">
        <v>578</v>
      </c>
      <c r="B85" s="13"/>
      <c r="C85" s="13"/>
      <c r="D85" s="198"/>
      <c r="E85" s="198"/>
      <c r="F85" s="198"/>
      <c r="G85" s="198"/>
      <c r="H85" s="198"/>
      <c r="I85" s="198"/>
      <c r="J85" s="198"/>
      <c r="K85" s="198"/>
      <c r="L85" s="198"/>
      <c r="M85" s="198"/>
      <c r="N85" s="198"/>
      <c r="O85" s="182" t="str">
        <f t="shared" si="3"/>
        <v xml:space="preserve"> </v>
      </c>
      <c r="P85" s="183"/>
      <c r="Q85" s="183"/>
      <c r="R85" s="184"/>
      <c r="Y85" s="200" t="s">
        <v>66</v>
      </c>
      <c r="AE85" s="66" t="s">
        <v>66</v>
      </c>
    </row>
    <row r="86" spans="1:31" ht="15">
      <c r="A86" s="13" t="s">
        <v>579</v>
      </c>
      <c r="B86" s="13"/>
      <c r="C86" s="13"/>
      <c r="D86" s="198"/>
      <c r="E86" s="198"/>
      <c r="F86" s="198"/>
      <c r="G86" s="198"/>
      <c r="H86" s="198"/>
      <c r="I86" s="198"/>
      <c r="J86" s="198"/>
      <c r="K86" s="198"/>
      <c r="L86" s="198"/>
      <c r="M86" s="198"/>
      <c r="N86" s="198"/>
      <c r="O86" s="182" t="str">
        <f t="shared" si="3"/>
        <v xml:space="preserve"> </v>
      </c>
      <c r="P86" s="183"/>
      <c r="Q86" s="183"/>
      <c r="R86" s="184"/>
      <c r="Y86" s="200" t="s">
        <v>67</v>
      </c>
      <c r="AE86" s="66" t="s">
        <v>67</v>
      </c>
    </row>
    <row r="87" spans="1:31" ht="15">
      <c r="A87" s="13" t="s">
        <v>580</v>
      </c>
      <c r="B87" s="13"/>
      <c r="C87" s="13"/>
      <c r="D87" s="198"/>
      <c r="E87" s="198"/>
      <c r="F87" s="198"/>
      <c r="G87" s="198"/>
      <c r="H87" s="198"/>
      <c r="I87" s="198"/>
      <c r="J87" s="198"/>
      <c r="K87" s="198"/>
      <c r="L87" s="198"/>
      <c r="M87" s="198"/>
      <c r="N87" s="198"/>
      <c r="O87" s="182" t="str">
        <f t="shared" si="3"/>
        <v xml:space="preserve"> </v>
      </c>
      <c r="P87" s="183"/>
      <c r="Q87" s="183"/>
      <c r="R87" s="184"/>
      <c r="Y87" s="200" t="s">
        <v>68</v>
      </c>
      <c r="AE87" s="66" t="s">
        <v>68</v>
      </c>
    </row>
    <row r="88" spans="1:31" ht="15">
      <c r="A88" s="13" t="s">
        <v>581</v>
      </c>
      <c r="B88" s="13"/>
      <c r="C88" s="13"/>
      <c r="D88" s="198"/>
      <c r="E88" s="198"/>
      <c r="F88" s="198"/>
      <c r="G88" s="198"/>
      <c r="H88" s="198"/>
      <c r="I88" s="198"/>
      <c r="J88" s="198"/>
      <c r="K88" s="198"/>
      <c r="L88" s="198"/>
      <c r="M88" s="198"/>
      <c r="N88" s="198"/>
      <c r="O88" s="182" t="str">
        <f t="shared" si="3"/>
        <v xml:space="preserve"> </v>
      </c>
      <c r="P88" s="183"/>
      <c r="Q88" s="183"/>
      <c r="R88" s="184"/>
      <c r="Y88" s="200" t="s">
        <v>69</v>
      </c>
      <c r="AE88" s="66" t="s">
        <v>69</v>
      </c>
    </row>
    <row r="89" spans="1:31" ht="15">
      <c r="A89" s="13" t="s">
        <v>582</v>
      </c>
      <c r="B89" s="13"/>
      <c r="C89" s="13"/>
      <c r="D89" s="198"/>
      <c r="E89" s="198"/>
      <c r="F89" s="198"/>
      <c r="G89" s="198"/>
      <c r="H89" s="198"/>
      <c r="I89" s="198"/>
      <c r="J89" s="198"/>
      <c r="K89" s="198"/>
      <c r="L89" s="198"/>
      <c r="M89" s="198"/>
      <c r="N89" s="198"/>
      <c r="O89" s="182" t="str">
        <f t="shared" si="3"/>
        <v xml:space="preserve"> </v>
      </c>
      <c r="P89" s="183"/>
      <c r="Q89" s="183"/>
      <c r="R89" s="184"/>
      <c r="Y89" s="200" t="s">
        <v>70</v>
      </c>
      <c r="AE89" s="66" t="s">
        <v>70</v>
      </c>
    </row>
    <row r="90" spans="1:31" ht="15">
      <c r="A90" s="13" t="s">
        <v>583</v>
      </c>
      <c r="B90" s="13"/>
      <c r="C90" s="13"/>
      <c r="D90" s="198"/>
      <c r="E90" s="198"/>
      <c r="F90" s="198"/>
      <c r="G90" s="198"/>
      <c r="H90" s="198"/>
      <c r="I90" s="198"/>
      <c r="J90" s="198"/>
      <c r="K90" s="198"/>
      <c r="L90" s="198"/>
      <c r="M90" s="198"/>
      <c r="N90" s="198"/>
      <c r="O90" s="182" t="str">
        <f t="shared" si="3"/>
        <v xml:space="preserve"> </v>
      </c>
      <c r="P90" s="183"/>
      <c r="Q90" s="183"/>
      <c r="R90" s="184"/>
      <c r="Y90" s="200" t="s">
        <v>71</v>
      </c>
      <c r="AE90" s="66" t="s">
        <v>71</v>
      </c>
    </row>
    <row r="91" spans="1:31" ht="15">
      <c r="A91" s="13" t="s">
        <v>584</v>
      </c>
      <c r="B91" s="13"/>
      <c r="C91" s="13"/>
      <c r="D91" s="198"/>
      <c r="E91" s="198"/>
      <c r="F91" s="198"/>
      <c r="G91" s="198"/>
      <c r="H91" s="198"/>
      <c r="I91" s="198"/>
      <c r="J91" s="198"/>
      <c r="K91" s="198"/>
      <c r="L91" s="198"/>
      <c r="M91" s="198"/>
      <c r="N91" s="198"/>
      <c r="O91" s="182" t="str">
        <f t="shared" si="3"/>
        <v xml:space="preserve"> </v>
      </c>
      <c r="P91" s="183"/>
      <c r="Q91" s="183"/>
      <c r="R91" s="184"/>
      <c r="Y91" s="200" t="s">
        <v>72</v>
      </c>
      <c r="AE91" s="66" t="s">
        <v>72</v>
      </c>
    </row>
    <row r="92" spans="1:31" ht="15">
      <c r="A92" s="13" t="s">
        <v>585</v>
      </c>
      <c r="B92" s="13"/>
      <c r="C92" s="13"/>
      <c r="D92" s="198"/>
      <c r="E92" s="198"/>
      <c r="F92" s="198"/>
      <c r="G92" s="198"/>
      <c r="H92" s="198"/>
      <c r="I92" s="198"/>
      <c r="J92" s="198"/>
      <c r="K92" s="198"/>
      <c r="L92" s="198"/>
      <c r="M92" s="198"/>
      <c r="N92" s="198"/>
      <c r="O92" s="182" t="str">
        <f t="shared" si="3"/>
        <v xml:space="preserve"> </v>
      </c>
      <c r="P92" s="183"/>
      <c r="Q92" s="183"/>
      <c r="R92" s="184"/>
      <c r="Y92" s="200" t="s">
        <v>73</v>
      </c>
      <c r="AE92" s="66" t="s">
        <v>73</v>
      </c>
    </row>
    <row r="93" spans="1:31" ht="15">
      <c r="A93" s="13" t="s">
        <v>586</v>
      </c>
      <c r="B93" s="13"/>
      <c r="C93" s="13"/>
      <c r="D93" s="198"/>
      <c r="E93" s="198"/>
      <c r="F93" s="198"/>
      <c r="G93" s="198"/>
      <c r="H93" s="198"/>
      <c r="I93" s="198"/>
      <c r="J93" s="198"/>
      <c r="K93" s="198"/>
      <c r="L93" s="198"/>
      <c r="M93" s="198"/>
      <c r="N93" s="198"/>
      <c r="O93" s="182" t="str">
        <f t="shared" si="3"/>
        <v xml:space="preserve"> </v>
      </c>
      <c r="P93" s="183"/>
      <c r="Q93" s="183"/>
      <c r="R93" s="184"/>
      <c r="Y93" s="200" t="s">
        <v>74</v>
      </c>
      <c r="AE93" s="66" t="s">
        <v>74</v>
      </c>
    </row>
    <row r="94" spans="1:31" ht="15">
      <c r="A94" s="13" t="s">
        <v>587</v>
      </c>
      <c r="B94" s="13"/>
      <c r="C94" s="13"/>
      <c r="D94" s="198"/>
      <c r="E94" s="198"/>
      <c r="F94" s="198"/>
      <c r="G94" s="198"/>
      <c r="H94" s="198"/>
      <c r="I94" s="198"/>
      <c r="J94" s="198"/>
      <c r="K94" s="198"/>
      <c r="L94" s="198"/>
      <c r="M94" s="198"/>
      <c r="N94" s="198"/>
      <c r="O94" s="182" t="str">
        <f t="shared" si="3"/>
        <v xml:space="preserve"> </v>
      </c>
      <c r="P94" s="183"/>
      <c r="Q94" s="183"/>
      <c r="R94" s="184"/>
      <c r="Y94" s="200" t="s">
        <v>75</v>
      </c>
      <c r="AE94" s="66" t="s">
        <v>75</v>
      </c>
    </row>
    <row r="95" spans="1:31" ht="15">
      <c r="A95" s="13" t="s">
        <v>588</v>
      </c>
      <c r="B95" s="13"/>
      <c r="C95" s="13"/>
      <c r="D95" s="198"/>
      <c r="E95" s="198"/>
      <c r="F95" s="198"/>
      <c r="G95" s="198"/>
      <c r="H95" s="198"/>
      <c r="I95" s="198"/>
      <c r="J95" s="198"/>
      <c r="K95" s="198"/>
      <c r="L95" s="198"/>
      <c r="M95" s="198"/>
      <c r="N95" s="198"/>
      <c r="O95" s="182" t="str">
        <f t="shared" si="3"/>
        <v xml:space="preserve"> </v>
      </c>
      <c r="P95" s="183"/>
      <c r="Q95" s="183"/>
      <c r="R95" s="184"/>
      <c r="Y95" s="200" t="s">
        <v>76</v>
      </c>
      <c r="AE95" s="66" t="s">
        <v>76</v>
      </c>
    </row>
    <row r="96" spans="1:31" ht="15">
      <c r="A96" s="13" t="s">
        <v>589</v>
      </c>
      <c r="B96" s="13"/>
      <c r="C96" s="13"/>
      <c r="D96" s="198"/>
      <c r="E96" s="198"/>
      <c r="F96" s="198"/>
      <c r="G96" s="198"/>
      <c r="H96" s="198"/>
      <c r="I96" s="198"/>
      <c r="J96" s="198"/>
      <c r="K96" s="198"/>
      <c r="L96" s="198"/>
      <c r="M96" s="198"/>
      <c r="N96" s="198"/>
      <c r="O96" s="182" t="str">
        <f t="shared" si="3"/>
        <v xml:space="preserve"> </v>
      </c>
      <c r="P96" s="183"/>
      <c r="Q96" s="183"/>
      <c r="R96" s="184"/>
      <c r="Y96" s="200" t="s">
        <v>77</v>
      </c>
      <c r="AE96" s="66" t="s">
        <v>77</v>
      </c>
    </row>
    <row r="97" spans="1:31" ht="15">
      <c r="A97" s="13" t="s">
        <v>590</v>
      </c>
      <c r="B97" s="13"/>
      <c r="C97" s="13"/>
      <c r="D97" s="198"/>
      <c r="E97" s="198"/>
      <c r="F97" s="198"/>
      <c r="G97" s="198"/>
      <c r="H97" s="198"/>
      <c r="I97" s="198"/>
      <c r="J97" s="198"/>
      <c r="K97" s="198"/>
      <c r="L97" s="198"/>
      <c r="M97" s="198"/>
      <c r="N97" s="198"/>
      <c r="O97" s="182" t="str">
        <f t="shared" si="3"/>
        <v xml:space="preserve"> </v>
      </c>
      <c r="P97" s="183"/>
      <c r="Q97" s="183"/>
      <c r="R97" s="184"/>
      <c r="Y97" s="200" t="s">
        <v>78</v>
      </c>
      <c r="AE97" s="66" t="s">
        <v>78</v>
      </c>
    </row>
    <row r="98" spans="1:31" ht="15">
      <c r="A98" s="13" t="s">
        <v>591</v>
      </c>
      <c r="B98" s="13"/>
      <c r="C98" s="13"/>
      <c r="D98" s="198"/>
      <c r="E98" s="198"/>
      <c r="F98" s="198"/>
      <c r="G98" s="198"/>
      <c r="H98" s="198"/>
      <c r="I98" s="198"/>
      <c r="J98" s="198"/>
      <c r="K98" s="198"/>
      <c r="L98" s="198"/>
      <c r="M98" s="198"/>
      <c r="N98" s="198"/>
      <c r="O98" s="182" t="str">
        <f t="shared" si="3"/>
        <v xml:space="preserve"> </v>
      </c>
      <c r="P98" s="183"/>
      <c r="Q98" s="183"/>
      <c r="R98" s="184"/>
      <c r="Y98" s="200" t="s">
        <v>79</v>
      </c>
      <c r="AE98" s="66" t="s">
        <v>79</v>
      </c>
    </row>
    <row r="99" spans="1:31" ht="15">
      <c r="A99" s="13" t="s">
        <v>592</v>
      </c>
      <c r="B99" s="13"/>
      <c r="C99" s="13"/>
      <c r="D99" s="198"/>
      <c r="E99" s="198"/>
      <c r="F99" s="198"/>
      <c r="G99" s="198"/>
      <c r="H99" s="198"/>
      <c r="I99" s="198"/>
      <c r="J99" s="198"/>
      <c r="K99" s="198"/>
      <c r="L99" s="198"/>
      <c r="M99" s="198"/>
      <c r="N99" s="198"/>
      <c r="O99" s="182" t="str">
        <f t="shared" si="3"/>
        <v xml:space="preserve"> </v>
      </c>
      <c r="P99" s="183"/>
      <c r="Q99" s="183"/>
      <c r="R99" s="184"/>
      <c r="Y99" s="200" t="s">
        <v>80</v>
      </c>
      <c r="AE99" s="66" t="s">
        <v>80</v>
      </c>
    </row>
    <row r="100" spans="1:31" ht="15">
      <c r="A100" s="13" t="s">
        <v>593</v>
      </c>
      <c r="B100" s="13"/>
      <c r="C100" s="13"/>
      <c r="D100" s="198"/>
      <c r="E100" s="198"/>
      <c r="F100" s="198"/>
      <c r="G100" s="198"/>
      <c r="H100" s="198"/>
      <c r="I100" s="198"/>
      <c r="J100" s="198"/>
      <c r="K100" s="198"/>
      <c r="L100" s="198"/>
      <c r="M100" s="198"/>
      <c r="N100" s="198"/>
      <c r="O100" s="182" t="str">
        <f t="shared" si="3"/>
        <v xml:space="preserve"> </v>
      </c>
      <c r="P100" s="183"/>
      <c r="Q100" s="183"/>
      <c r="R100" s="184"/>
      <c r="Y100" s="200" t="s">
        <v>81</v>
      </c>
      <c r="AE100" s="66" t="s">
        <v>81</v>
      </c>
    </row>
    <row r="101" spans="1:31" ht="15">
      <c r="A101" s="13" t="s">
        <v>594</v>
      </c>
      <c r="B101" s="13"/>
      <c r="C101" s="13"/>
      <c r="D101" s="198"/>
      <c r="E101" s="198"/>
      <c r="F101" s="198"/>
      <c r="G101" s="198"/>
      <c r="H101" s="198"/>
      <c r="I101" s="198"/>
      <c r="J101" s="198"/>
      <c r="K101" s="198"/>
      <c r="L101" s="198"/>
      <c r="M101" s="198"/>
      <c r="N101" s="198"/>
      <c r="O101" s="182" t="str">
        <f t="shared" si="3"/>
        <v xml:space="preserve"> </v>
      </c>
      <c r="P101" s="183"/>
      <c r="Q101" s="183"/>
      <c r="R101" s="184"/>
      <c r="Y101" s="200" t="s">
        <v>82</v>
      </c>
      <c r="AE101" s="66" t="s">
        <v>82</v>
      </c>
    </row>
    <row r="102" spans="1:31" ht="15">
      <c r="A102" s="13" t="s">
        <v>595</v>
      </c>
      <c r="B102" s="13"/>
      <c r="C102" s="13"/>
      <c r="D102" s="198"/>
      <c r="E102" s="198"/>
      <c r="F102" s="198"/>
      <c r="G102" s="198"/>
      <c r="H102" s="198"/>
      <c r="I102" s="198"/>
      <c r="J102" s="198"/>
      <c r="K102" s="198"/>
      <c r="L102" s="198"/>
      <c r="M102" s="198"/>
      <c r="N102" s="198"/>
      <c r="O102" s="182" t="str">
        <f t="shared" si="3"/>
        <v xml:space="preserve"> </v>
      </c>
      <c r="P102" s="183"/>
      <c r="Q102" s="183"/>
      <c r="R102" s="184"/>
      <c r="Y102" s="200" t="s">
        <v>83</v>
      </c>
      <c r="AE102" s="66" t="s">
        <v>83</v>
      </c>
    </row>
    <row r="103" spans="1:31" ht="15">
      <c r="A103" s="13" t="s">
        <v>596</v>
      </c>
      <c r="B103" s="13"/>
      <c r="C103" s="13"/>
      <c r="D103" s="198"/>
      <c r="E103" s="198"/>
      <c r="F103" s="198"/>
      <c r="G103" s="198"/>
      <c r="H103" s="198"/>
      <c r="I103" s="198"/>
      <c r="J103" s="198"/>
      <c r="K103" s="198"/>
      <c r="L103" s="198"/>
      <c r="M103" s="198"/>
      <c r="N103" s="198"/>
      <c r="O103" s="182" t="str">
        <f t="shared" si="3"/>
        <v xml:space="preserve"> </v>
      </c>
      <c r="P103" s="183"/>
      <c r="Q103" s="183"/>
      <c r="R103" s="184"/>
      <c r="Y103" s="200" t="s">
        <v>84</v>
      </c>
      <c r="AE103" s="66" t="s">
        <v>84</v>
      </c>
    </row>
    <row r="104" spans="1:31" ht="15">
      <c r="A104" s="13" t="s">
        <v>597</v>
      </c>
      <c r="B104" s="13"/>
      <c r="C104" s="13"/>
      <c r="D104" s="198"/>
      <c r="E104" s="198"/>
      <c r="F104" s="198"/>
      <c r="G104" s="198"/>
      <c r="H104" s="198"/>
      <c r="I104" s="198"/>
      <c r="J104" s="198"/>
      <c r="K104" s="198"/>
      <c r="L104" s="198"/>
      <c r="M104" s="198"/>
      <c r="N104" s="198"/>
      <c r="O104" s="182" t="str">
        <f t="shared" si="3"/>
        <v xml:space="preserve"> </v>
      </c>
      <c r="P104" s="183"/>
      <c r="Q104" s="183"/>
      <c r="R104" s="184"/>
      <c r="Y104" s="200" t="s">
        <v>85</v>
      </c>
      <c r="AE104" s="66" t="s">
        <v>85</v>
      </c>
    </row>
    <row r="105" spans="1:31" ht="15">
      <c r="A105" s="13" t="s">
        <v>598</v>
      </c>
      <c r="B105" s="13"/>
      <c r="C105" s="13"/>
      <c r="D105" s="198"/>
      <c r="E105" s="198"/>
      <c r="F105" s="198"/>
      <c r="G105" s="198"/>
      <c r="H105" s="198"/>
      <c r="I105" s="198"/>
      <c r="J105" s="198"/>
      <c r="K105" s="198"/>
      <c r="L105" s="198"/>
      <c r="M105" s="198"/>
      <c r="N105" s="198"/>
      <c r="O105" s="182" t="str">
        <f t="shared" ref="O105:O168" si="4">IF(ISBLANK(B105)," ",100-SUM(D105:N105))</f>
        <v xml:space="preserve"> </v>
      </c>
      <c r="P105" s="183"/>
      <c r="Q105" s="183"/>
      <c r="R105" s="184"/>
      <c r="Y105" s="200" t="s">
        <v>86</v>
      </c>
      <c r="AE105" s="66" t="s">
        <v>86</v>
      </c>
    </row>
    <row r="106" spans="1:31" ht="15">
      <c r="A106" s="13" t="s">
        <v>599</v>
      </c>
      <c r="B106" s="13"/>
      <c r="C106" s="13"/>
      <c r="D106" s="198"/>
      <c r="E106" s="198"/>
      <c r="F106" s="198"/>
      <c r="G106" s="198"/>
      <c r="H106" s="198"/>
      <c r="I106" s="198"/>
      <c r="J106" s="198"/>
      <c r="K106" s="198"/>
      <c r="L106" s="198"/>
      <c r="M106" s="198"/>
      <c r="N106" s="198"/>
      <c r="O106" s="182" t="str">
        <f t="shared" si="4"/>
        <v xml:space="preserve"> </v>
      </c>
      <c r="P106" s="183"/>
      <c r="Q106" s="183"/>
      <c r="R106" s="184"/>
      <c r="Y106" s="200" t="s">
        <v>87</v>
      </c>
      <c r="AE106" s="66" t="s">
        <v>87</v>
      </c>
    </row>
    <row r="107" spans="1:31" ht="15">
      <c r="A107" s="13" t="s">
        <v>600</v>
      </c>
      <c r="B107" s="13"/>
      <c r="C107" s="13"/>
      <c r="D107" s="198"/>
      <c r="E107" s="198"/>
      <c r="F107" s="198"/>
      <c r="G107" s="198"/>
      <c r="H107" s="198"/>
      <c r="I107" s="198"/>
      <c r="J107" s="198"/>
      <c r="K107" s="198"/>
      <c r="L107" s="198"/>
      <c r="M107" s="198"/>
      <c r="N107" s="198"/>
      <c r="O107" s="182" t="str">
        <f t="shared" si="4"/>
        <v xml:space="preserve"> </v>
      </c>
      <c r="P107" s="183"/>
      <c r="Q107" s="183"/>
      <c r="R107" s="184"/>
      <c r="Y107" s="200" t="s">
        <v>88</v>
      </c>
      <c r="AE107" s="66" t="s">
        <v>88</v>
      </c>
    </row>
    <row r="108" spans="1:31" ht="15">
      <c r="A108" s="13" t="s">
        <v>601</v>
      </c>
      <c r="B108" s="13"/>
      <c r="C108" s="13"/>
      <c r="D108" s="198"/>
      <c r="E108" s="198"/>
      <c r="F108" s="198"/>
      <c r="G108" s="198"/>
      <c r="H108" s="198"/>
      <c r="I108" s="198"/>
      <c r="J108" s="198"/>
      <c r="K108" s="198"/>
      <c r="L108" s="198"/>
      <c r="M108" s="198"/>
      <c r="N108" s="198"/>
      <c r="O108" s="182" t="str">
        <f t="shared" si="4"/>
        <v xml:space="preserve"> </v>
      </c>
      <c r="P108" s="183"/>
      <c r="Q108" s="183"/>
      <c r="R108" s="184"/>
      <c r="Y108" s="200" t="s">
        <v>89</v>
      </c>
      <c r="AE108" s="66" t="s">
        <v>89</v>
      </c>
    </row>
    <row r="109" spans="1:31" ht="15">
      <c r="A109" s="13" t="s">
        <v>602</v>
      </c>
      <c r="B109" s="13"/>
      <c r="C109" s="13"/>
      <c r="D109" s="198"/>
      <c r="E109" s="198"/>
      <c r="F109" s="198"/>
      <c r="G109" s="198"/>
      <c r="H109" s="198"/>
      <c r="I109" s="198"/>
      <c r="J109" s="198"/>
      <c r="K109" s="198"/>
      <c r="L109" s="198"/>
      <c r="M109" s="198"/>
      <c r="N109" s="198"/>
      <c r="O109" s="182" t="str">
        <f t="shared" si="4"/>
        <v xml:space="preserve"> </v>
      </c>
      <c r="P109" s="183"/>
      <c r="Q109" s="183"/>
      <c r="R109" s="184"/>
      <c r="Y109" s="200" t="s">
        <v>90</v>
      </c>
      <c r="AE109" s="66" t="s">
        <v>90</v>
      </c>
    </row>
    <row r="110" spans="1:31" ht="15">
      <c r="A110" s="13" t="s">
        <v>603</v>
      </c>
      <c r="B110" s="13"/>
      <c r="C110" s="13"/>
      <c r="D110" s="198"/>
      <c r="E110" s="198"/>
      <c r="F110" s="198"/>
      <c r="G110" s="198"/>
      <c r="H110" s="198"/>
      <c r="I110" s="198"/>
      <c r="J110" s="198"/>
      <c r="K110" s="198"/>
      <c r="L110" s="198"/>
      <c r="M110" s="198"/>
      <c r="N110" s="198"/>
      <c r="O110" s="182" t="str">
        <f t="shared" si="4"/>
        <v xml:space="preserve"> </v>
      </c>
      <c r="P110" s="183"/>
      <c r="Q110" s="183"/>
      <c r="R110" s="184"/>
      <c r="Y110" s="200" t="s">
        <v>91</v>
      </c>
      <c r="AE110" s="66" t="s">
        <v>91</v>
      </c>
    </row>
    <row r="111" spans="1:31" ht="15">
      <c r="A111" s="13" t="s">
        <v>604</v>
      </c>
      <c r="B111" s="13"/>
      <c r="C111" s="13"/>
      <c r="D111" s="198"/>
      <c r="E111" s="198"/>
      <c r="F111" s="198"/>
      <c r="G111" s="198"/>
      <c r="H111" s="198"/>
      <c r="I111" s="198"/>
      <c r="J111" s="198"/>
      <c r="K111" s="198"/>
      <c r="L111" s="198"/>
      <c r="M111" s="198"/>
      <c r="N111" s="198"/>
      <c r="O111" s="182" t="str">
        <f t="shared" si="4"/>
        <v xml:space="preserve"> </v>
      </c>
      <c r="P111" s="183"/>
      <c r="Q111" s="183"/>
      <c r="R111" s="184"/>
      <c r="Y111" s="200" t="s">
        <v>92</v>
      </c>
      <c r="AE111" s="66" t="s">
        <v>92</v>
      </c>
    </row>
    <row r="112" spans="1:31" ht="15">
      <c r="A112" s="13" t="s">
        <v>605</v>
      </c>
      <c r="B112" s="13"/>
      <c r="C112" s="13"/>
      <c r="D112" s="198"/>
      <c r="E112" s="198"/>
      <c r="F112" s="198"/>
      <c r="G112" s="198"/>
      <c r="H112" s="198"/>
      <c r="I112" s="198"/>
      <c r="J112" s="198"/>
      <c r="K112" s="198"/>
      <c r="L112" s="198"/>
      <c r="M112" s="198"/>
      <c r="N112" s="198"/>
      <c r="O112" s="182" t="str">
        <f t="shared" si="4"/>
        <v xml:space="preserve"> </v>
      </c>
      <c r="P112" s="183"/>
      <c r="Q112" s="183"/>
      <c r="R112" s="184"/>
      <c r="Y112" s="200" t="s">
        <v>93</v>
      </c>
      <c r="AE112" s="66" t="s">
        <v>93</v>
      </c>
    </row>
    <row r="113" spans="1:31" ht="15">
      <c r="A113" s="13" t="s">
        <v>606</v>
      </c>
      <c r="B113" s="13"/>
      <c r="C113" s="13"/>
      <c r="D113" s="198"/>
      <c r="E113" s="198"/>
      <c r="F113" s="198"/>
      <c r="G113" s="198"/>
      <c r="H113" s="198"/>
      <c r="I113" s="198"/>
      <c r="J113" s="198"/>
      <c r="K113" s="198"/>
      <c r="L113" s="198"/>
      <c r="M113" s="198"/>
      <c r="N113" s="198"/>
      <c r="O113" s="182" t="str">
        <f t="shared" si="4"/>
        <v xml:space="preserve"> </v>
      </c>
      <c r="P113" s="183"/>
      <c r="Q113" s="183"/>
      <c r="R113" s="184"/>
      <c r="Y113" s="200" t="s">
        <v>94</v>
      </c>
      <c r="AE113" s="66" t="s">
        <v>94</v>
      </c>
    </row>
    <row r="114" spans="1:31" ht="15">
      <c r="A114" s="13" t="s">
        <v>607</v>
      </c>
      <c r="B114" s="13"/>
      <c r="C114" s="13"/>
      <c r="D114" s="198"/>
      <c r="E114" s="198"/>
      <c r="F114" s="198"/>
      <c r="G114" s="198"/>
      <c r="H114" s="198"/>
      <c r="I114" s="198"/>
      <c r="J114" s="198"/>
      <c r="K114" s="198"/>
      <c r="L114" s="198"/>
      <c r="M114" s="198"/>
      <c r="N114" s="198"/>
      <c r="O114" s="182" t="str">
        <f t="shared" si="4"/>
        <v xml:space="preserve"> </v>
      </c>
      <c r="P114" s="183"/>
      <c r="Q114" s="183"/>
      <c r="R114" s="184"/>
      <c r="Y114" s="200" t="s">
        <v>95</v>
      </c>
      <c r="AE114" s="66" t="s">
        <v>95</v>
      </c>
    </row>
    <row r="115" spans="1:31" ht="15">
      <c r="A115" s="13" t="s">
        <v>608</v>
      </c>
      <c r="B115" s="13"/>
      <c r="C115" s="13"/>
      <c r="D115" s="198"/>
      <c r="E115" s="198"/>
      <c r="F115" s="198"/>
      <c r="G115" s="198"/>
      <c r="H115" s="198"/>
      <c r="I115" s="198"/>
      <c r="J115" s="198"/>
      <c r="K115" s="198"/>
      <c r="L115" s="198"/>
      <c r="M115" s="198"/>
      <c r="N115" s="198"/>
      <c r="O115" s="182" t="str">
        <f t="shared" si="4"/>
        <v xml:space="preserve"> </v>
      </c>
      <c r="P115" s="183"/>
      <c r="Q115" s="183"/>
      <c r="R115" s="184"/>
      <c r="Y115" s="200" t="s">
        <v>96</v>
      </c>
      <c r="AE115" s="66" t="s">
        <v>96</v>
      </c>
    </row>
    <row r="116" spans="1:31" ht="15">
      <c r="A116" s="13" t="s">
        <v>609</v>
      </c>
      <c r="B116" s="13"/>
      <c r="C116" s="13"/>
      <c r="D116" s="198"/>
      <c r="E116" s="198"/>
      <c r="F116" s="198"/>
      <c r="G116" s="198"/>
      <c r="H116" s="198"/>
      <c r="I116" s="198"/>
      <c r="J116" s="198"/>
      <c r="K116" s="198"/>
      <c r="L116" s="198"/>
      <c r="M116" s="198"/>
      <c r="N116" s="198"/>
      <c r="O116" s="182" t="str">
        <f t="shared" si="4"/>
        <v xml:space="preserve"> </v>
      </c>
      <c r="P116" s="183"/>
      <c r="Q116" s="183"/>
      <c r="R116" s="184"/>
      <c r="Y116" s="200" t="s">
        <v>97</v>
      </c>
      <c r="AE116" s="66" t="s">
        <v>97</v>
      </c>
    </row>
    <row r="117" spans="1:31" ht="15">
      <c r="A117" s="13" t="s">
        <v>610</v>
      </c>
      <c r="B117" s="13"/>
      <c r="C117" s="13"/>
      <c r="D117" s="198"/>
      <c r="E117" s="198"/>
      <c r="F117" s="198"/>
      <c r="G117" s="198"/>
      <c r="H117" s="198"/>
      <c r="I117" s="198"/>
      <c r="J117" s="198"/>
      <c r="K117" s="198"/>
      <c r="L117" s="198"/>
      <c r="M117" s="198"/>
      <c r="N117" s="198"/>
      <c r="O117" s="182" t="str">
        <f t="shared" si="4"/>
        <v xml:space="preserve"> </v>
      </c>
      <c r="P117" s="183"/>
      <c r="Q117" s="183"/>
      <c r="R117" s="184"/>
      <c r="Y117" s="200" t="s">
        <v>98</v>
      </c>
      <c r="AE117" s="66" t="s">
        <v>98</v>
      </c>
    </row>
    <row r="118" spans="1:31" ht="15">
      <c r="A118" s="13" t="s">
        <v>611</v>
      </c>
      <c r="B118" s="13"/>
      <c r="C118" s="13"/>
      <c r="D118" s="198"/>
      <c r="E118" s="198"/>
      <c r="F118" s="198"/>
      <c r="G118" s="198"/>
      <c r="H118" s="198"/>
      <c r="I118" s="198"/>
      <c r="J118" s="198"/>
      <c r="K118" s="198"/>
      <c r="L118" s="198"/>
      <c r="M118" s="198"/>
      <c r="N118" s="198"/>
      <c r="O118" s="182" t="str">
        <f t="shared" si="4"/>
        <v xml:space="preserve"> </v>
      </c>
      <c r="P118" s="183"/>
      <c r="Q118" s="183"/>
      <c r="R118" s="184"/>
      <c r="Y118" s="200" t="s">
        <v>99</v>
      </c>
      <c r="AE118" s="66" t="s">
        <v>99</v>
      </c>
    </row>
    <row r="119" spans="1:31" ht="15">
      <c r="A119" s="13" t="s">
        <v>612</v>
      </c>
      <c r="B119" s="13"/>
      <c r="C119" s="13"/>
      <c r="D119" s="198"/>
      <c r="E119" s="198"/>
      <c r="F119" s="198"/>
      <c r="G119" s="198"/>
      <c r="H119" s="198"/>
      <c r="I119" s="198"/>
      <c r="J119" s="198"/>
      <c r="K119" s="198"/>
      <c r="L119" s="198"/>
      <c r="M119" s="198"/>
      <c r="N119" s="198"/>
      <c r="O119" s="182" t="str">
        <f t="shared" si="4"/>
        <v xml:space="preserve"> </v>
      </c>
      <c r="P119" s="183"/>
      <c r="Q119" s="183"/>
      <c r="R119" s="184"/>
      <c r="Y119" s="200" t="s">
        <v>100</v>
      </c>
      <c r="AE119" s="66" t="s">
        <v>100</v>
      </c>
    </row>
    <row r="120" spans="1:31" ht="15">
      <c r="A120" s="13" t="s">
        <v>613</v>
      </c>
      <c r="B120" s="13"/>
      <c r="C120" s="13"/>
      <c r="D120" s="198"/>
      <c r="E120" s="198"/>
      <c r="F120" s="198"/>
      <c r="G120" s="198"/>
      <c r="H120" s="198"/>
      <c r="I120" s="198"/>
      <c r="J120" s="198"/>
      <c r="K120" s="198"/>
      <c r="L120" s="198"/>
      <c r="M120" s="198"/>
      <c r="N120" s="198"/>
      <c r="O120" s="182" t="str">
        <f t="shared" si="4"/>
        <v xml:space="preserve"> </v>
      </c>
      <c r="P120" s="183"/>
      <c r="Q120" s="183"/>
      <c r="R120" s="184"/>
      <c r="Y120" s="200" t="s">
        <v>101</v>
      </c>
      <c r="AE120" s="66" t="s">
        <v>101</v>
      </c>
    </row>
    <row r="121" spans="1:31" ht="15">
      <c r="A121" s="13" t="s">
        <v>614</v>
      </c>
      <c r="B121" s="13"/>
      <c r="C121" s="13"/>
      <c r="D121" s="198"/>
      <c r="E121" s="198"/>
      <c r="F121" s="198"/>
      <c r="G121" s="198"/>
      <c r="H121" s="198"/>
      <c r="I121" s="198"/>
      <c r="J121" s="198"/>
      <c r="K121" s="198"/>
      <c r="L121" s="198"/>
      <c r="M121" s="198"/>
      <c r="N121" s="198"/>
      <c r="O121" s="182" t="str">
        <f t="shared" si="4"/>
        <v xml:space="preserve"> </v>
      </c>
      <c r="P121" s="183"/>
      <c r="Q121" s="183"/>
      <c r="R121" s="184"/>
      <c r="Y121" s="200" t="s">
        <v>102</v>
      </c>
      <c r="AE121" s="66" t="s">
        <v>102</v>
      </c>
    </row>
    <row r="122" spans="1:31" ht="15">
      <c r="A122" s="13" t="s">
        <v>615</v>
      </c>
      <c r="B122" s="13"/>
      <c r="C122" s="13"/>
      <c r="D122" s="198"/>
      <c r="E122" s="198"/>
      <c r="F122" s="198"/>
      <c r="G122" s="198"/>
      <c r="H122" s="198"/>
      <c r="I122" s="198"/>
      <c r="J122" s="198"/>
      <c r="K122" s="198"/>
      <c r="L122" s="198"/>
      <c r="M122" s="198"/>
      <c r="N122" s="198"/>
      <c r="O122" s="182" t="str">
        <f t="shared" si="4"/>
        <v xml:space="preserve"> </v>
      </c>
      <c r="P122" s="183"/>
      <c r="Q122" s="183"/>
      <c r="R122" s="184"/>
      <c r="Y122" s="200" t="s">
        <v>103</v>
      </c>
      <c r="AE122" s="66" t="s">
        <v>103</v>
      </c>
    </row>
    <row r="123" spans="1:31" ht="15">
      <c r="A123" s="13" t="s">
        <v>616</v>
      </c>
      <c r="B123" s="13"/>
      <c r="C123" s="13"/>
      <c r="D123" s="198"/>
      <c r="E123" s="198"/>
      <c r="F123" s="198"/>
      <c r="G123" s="198"/>
      <c r="H123" s="198"/>
      <c r="I123" s="198"/>
      <c r="J123" s="198"/>
      <c r="K123" s="198"/>
      <c r="L123" s="198"/>
      <c r="M123" s="198"/>
      <c r="N123" s="198"/>
      <c r="O123" s="182" t="str">
        <f t="shared" si="4"/>
        <v xml:space="preserve"> </v>
      </c>
      <c r="P123" s="183"/>
      <c r="Q123" s="183"/>
      <c r="R123" s="184"/>
      <c r="Y123" s="200" t="s">
        <v>104</v>
      </c>
      <c r="AE123" s="66" t="s">
        <v>104</v>
      </c>
    </row>
    <row r="124" spans="1:31" ht="15">
      <c r="A124" s="13" t="s">
        <v>617</v>
      </c>
      <c r="B124" s="13"/>
      <c r="C124" s="13"/>
      <c r="D124" s="198"/>
      <c r="E124" s="198"/>
      <c r="F124" s="198"/>
      <c r="G124" s="198"/>
      <c r="H124" s="198"/>
      <c r="I124" s="198"/>
      <c r="J124" s="198"/>
      <c r="K124" s="198"/>
      <c r="L124" s="198"/>
      <c r="M124" s="198"/>
      <c r="N124" s="198"/>
      <c r="O124" s="182" t="str">
        <f t="shared" si="4"/>
        <v xml:space="preserve"> </v>
      </c>
      <c r="P124" s="183"/>
      <c r="Q124" s="183"/>
      <c r="R124" s="184"/>
      <c r="Y124" s="200" t="s">
        <v>105</v>
      </c>
      <c r="AE124" s="66" t="s">
        <v>105</v>
      </c>
    </row>
    <row r="125" spans="1:31" ht="15">
      <c r="A125" s="13" t="s">
        <v>618</v>
      </c>
      <c r="B125" s="13"/>
      <c r="C125" s="13"/>
      <c r="D125" s="198"/>
      <c r="E125" s="198"/>
      <c r="F125" s="198"/>
      <c r="G125" s="198"/>
      <c r="H125" s="198"/>
      <c r="I125" s="198"/>
      <c r="J125" s="198"/>
      <c r="K125" s="198"/>
      <c r="L125" s="198"/>
      <c r="M125" s="198"/>
      <c r="N125" s="198"/>
      <c r="O125" s="182" t="str">
        <f t="shared" si="4"/>
        <v xml:space="preserve"> </v>
      </c>
      <c r="P125" s="183"/>
      <c r="Q125" s="183"/>
      <c r="R125" s="184"/>
      <c r="Y125" s="200" t="s">
        <v>106</v>
      </c>
      <c r="AE125" s="66" t="s">
        <v>106</v>
      </c>
    </row>
    <row r="126" spans="1:31" ht="15">
      <c r="A126" s="13" t="s">
        <v>619</v>
      </c>
      <c r="B126" s="13"/>
      <c r="C126" s="13"/>
      <c r="D126" s="198"/>
      <c r="E126" s="198"/>
      <c r="F126" s="198"/>
      <c r="G126" s="198"/>
      <c r="H126" s="198"/>
      <c r="I126" s="198"/>
      <c r="J126" s="198"/>
      <c r="K126" s="198"/>
      <c r="L126" s="198"/>
      <c r="M126" s="198"/>
      <c r="N126" s="198"/>
      <c r="O126" s="182" t="str">
        <f t="shared" si="4"/>
        <v xml:space="preserve"> </v>
      </c>
      <c r="P126" s="183"/>
      <c r="Q126" s="183"/>
      <c r="R126" s="184"/>
      <c r="Y126" s="200" t="s">
        <v>107</v>
      </c>
      <c r="AE126" s="66" t="s">
        <v>107</v>
      </c>
    </row>
    <row r="127" spans="1:31" ht="15">
      <c r="A127" s="13" t="s">
        <v>620</v>
      </c>
      <c r="B127" s="13"/>
      <c r="C127" s="13"/>
      <c r="D127" s="198"/>
      <c r="E127" s="198"/>
      <c r="F127" s="198"/>
      <c r="G127" s="198"/>
      <c r="H127" s="198"/>
      <c r="I127" s="198"/>
      <c r="J127" s="198"/>
      <c r="K127" s="198"/>
      <c r="L127" s="198"/>
      <c r="M127" s="198"/>
      <c r="N127" s="198"/>
      <c r="O127" s="182" t="str">
        <f t="shared" si="4"/>
        <v xml:space="preserve"> </v>
      </c>
      <c r="P127" s="183"/>
      <c r="Q127" s="183"/>
      <c r="R127" s="184"/>
      <c r="Y127" s="200" t="s">
        <v>108</v>
      </c>
      <c r="AE127" s="66" t="s">
        <v>108</v>
      </c>
    </row>
    <row r="128" spans="1:31" ht="15">
      <c r="A128" s="13" t="s">
        <v>621</v>
      </c>
      <c r="B128" s="13"/>
      <c r="C128" s="13"/>
      <c r="D128" s="198"/>
      <c r="E128" s="198"/>
      <c r="F128" s="198"/>
      <c r="G128" s="198"/>
      <c r="H128" s="198"/>
      <c r="I128" s="198"/>
      <c r="J128" s="198"/>
      <c r="K128" s="198"/>
      <c r="L128" s="198"/>
      <c r="M128" s="198"/>
      <c r="N128" s="198"/>
      <c r="O128" s="182" t="str">
        <f t="shared" si="4"/>
        <v xml:space="preserve"> </v>
      </c>
      <c r="P128" s="183"/>
      <c r="Q128" s="183"/>
      <c r="R128" s="184"/>
      <c r="Y128" s="200" t="s">
        <v>109</v>
      </c>
      <c r="AE128" s="66" t="s">
        <v>109</v>
      </c>
    </row>
    <row r="129" spans="1:31" ht="15">
      <c r="A129" s="13" t="s">
        <v>622</v>
      </c>
      <c r="B129" s="13"/>
      <c r="C129" s="13"/>
      <c r="D129" s="198"/>
      <c r="E129" s="198"/>
      <c r="F129" s="198"/>
      <c r="G129" s="198"/>
      <c r="H129" s="198"/>
      <c r="I129" s="198"/>
      <c r="J129" s="198"/>
      <c r="K129" s="198"/>
      <c r="L129" s="198"/>
      <c r="M129" s="198"/>
      <c r="N129" s="198"/>
      <c r="O129" s="182" t="str">
        <f t="shared" si="4"/>
        <v xml:space="preserve"> </v>
      </c>
      <c r="P129" s="183"/>
      <c r="Q129" s="183"/>
      <c r="R129" s="184"/>
      <c r="Y129" s="200" t="s">
        <v>110</v>
      </c>
      <c r="AE129" s="66" t="s">
        <v>110</v>
      </c>
    </row>
    <row r="130" spans="1:31" ht="15">
      <c r="A130" s="13" t="s">
        <v>623</v>
      </c>
      <c r="B130" s="13"/>
      <c r="C130" s="13"/>
      <c r="D130" s="198"/>
      <c r="E130" s="198"/>
      <c r="F130" s="198"/>
      <c r="G130" s="198"/>
      <c r="H130" s="198"/>
      <c r="I130" s="198"/>
      <c r="J130" s="198"/>
      <c r="K130" s="198"/>
      <c r="L130" s="198"/>
      <c r="M130" s="198"/>
      <c r="N130" s="198"/>
      <c r="O130" s="182" t="str">
        <f t="shared" si="4"/>
        <v xml:space="preserve"> </v>
      </c>
      <c r="P130" s="183"/>
      <c r="Q130" s="183"/>
      <c r="R130" s="184"/>
      <c r="Y130" s="200" t="s">
        <v>111</v>
      </c>
      <c r="AE130" s="66" t="s">
        <v>111</v>
      </c>
    </row>
    <row r="131" spans="1:31" ht="15">
      <c r="A131" s="13" t="s">
        <v>624</v>
      </c>
      <c r="B131" s="13"/>
      <c r="C131" s="13"/>
      <c r="D131" s="198"/>
      <c r="E131" s="198"/>
      <c r="F131" s="198"/>
      <c r="G131" s="198"/>
      <c r="H131" s="198"/>
      <c r="I131" s="198"/>
      <c r="J131" s="198"/>
      <c r="K131" s="198"/>
      <c r="L131" s="198"/>
      <c r="M131" s="198"/>
      <c r="N131" s="198"/>
      <c r="O131" s="182" t="str">
        <f t="shared" si="4"/>
        <v xml:space="preserve"> </v>
      </c>
      <c r="P131" s="183"/>
      <c r="Q131" s="183"/>
      <c r="R131" s="184"/>
      <c r="Y131" s="200" t="s">
        <v>112</v>
      </c>
      <c r="AE131" s="66" t="s">
        <v>112</v>
      </c>
    </row>
    <row r="132" spans="1:31" ht="15">
      <c r="A132" s="13" t="s">
        <v>625</v>
      </c>
      <c r="B132" s="13"/>
      <c r="C132" s="13"/>
      <c r="D132" s="198"/>
      <c r="E132" s="198"/>
      <c r="F132" s="198"/>
      <c r="G132" s="198"/>
      <c r="H132" s="198"/>
      <c r="I132" s="198"/>
      <c r="J132" s="198"/>
      <c r="K132" s="198"/>
      <c r="L132" s="198"/>
      <c r="M132" s="198"/>
      <c r="N132" s="198"/>
      <c r="O132" s="182" t="str">
        <f t="shared" si="4"/>
        <v xml:space="preserve"> </v>
      </c>
      <c r="P132" s="183"/>
      <c r="Q132" s="183"/>
      <c r="R132" s="184"/>
      <c r="Y132" s="200" t="s">
        <v>113</v>
      </c>
      <c r="AE132" s="66" t="s">
        <v>113</v>
      </c>
    </row>
    <row r="133" spans="1:31" ht="15">
      <c r="A133" s="13" t="s">
        <v>626</v>
      </c>
      <c r="B133" s="13"/>
      <c r="C133" s="13"/>
      <c r="D133" s="198"/>
      <c r="E133" s="198"/>
      <c r="F133" s="198"/>
      <c r="G133" s="198"/>
      <c r="H133" s="198"/>
      <c r="I133" s="198"/>
      <c r="J133" s="198"/>
      <c r="K133" s="198"/>
      <c r="L133" s="198"/>
      <c r="M133" s="198"/>
      <c r="N133" s="198"/>
      <c r="O133" s="182" t="str">
        <f t="shared" si="4"/>
        <v xml:space="preserve"> </v>
      </c>
      <c r="P133" s="183"/>
      <c r="Q133" s="183"/>
      <c r="R133" s="184"/>
      <c r="Y133" s="200" t="s">
        <v>114</v>
      </c>
      <c r="AE133" s="66" t="s">
        <v>114</v>
      </c>
    </row>
    <row r="134" spans="1:31" ht="15">
      <c r="A134" s="13" t="s">
        <v>627</v>
      </c>
      <c r="B134" s="13"/>
      <c r="C134" s="13"/>
      <c r="D134" s="198"/>
      <c r="E134" s="198"/>
      <c r="F134" s="198"/>
      <c r="G134" s="198"/>
      <c r="H134" s="198"/>
      <c r="I134" s="198"/>
      <c r="J134" s="198"/>
      <c r="K134" s="198"/>
      <c r="L134" s="198"/>
      <c r="M134" s="198"/>
      <c r="N134" s="198"/>
      <c r="O134" s="182" t="str">
        <f t="shared" si="4"/>
        <v xml:space="preserve"> </v>
      </c>
      <c r="P134" s="183"/>
      <c r="Q134" s="183"/>
      <c r="R134" s="184"/>
      <c r="Y134" s="200" t="s">
        <v>115</v>
      </c>
      <c r="AE134" s="66" t="s">
        <v>115</v>
      </c>
    </row>
    <row r="135" spans="1:31" ht="15">
      <c r="A135" s="13" t="s">
        <v>628</v>
      </c>
      <c r="B135" s="13"/>
      <c r="C135" s="13"/>
      <c r="D135" s="198"/>
      <c r="E135" s="198"/>
      <c r="F135" s="198"/>
      <c r="G135" s="198"/>
      <c r="H135" s="198"/>
      <c r="I135" s="198"/>
      <c r="J135" s="198"/>
      <c r="K135" s="198"/>
      <c r="L135" s="198"/>
      <c r="M135" s="198"/>
      <c r="N135" s="198"/>
      <c r="O135" s="182" t="str">
        <f t="shared" si="4"/>
        <v xml:space="preserve"> </v>
      </c>
      <c r="P135" s="183"/>
      <c r="Q135" s="183"/>
      <c r="R135" s="184"/>
      <c r="Y135" s="200" t="s">
        <v>116</v>
      </c>
      <c r="AE135" s="66" t="s">
        <v>116</v>
      </c>
    </row>
    <row r="136" spans="1:31" ht="15">
      <c r="A136" s="13" t="s">
        <v>629</v>
      </c>
      <c r="B136" s="13"/>
      <c r="C136" s="13"/>
      <c r="D136" s="198"/>
      <c r="E136" s="198"/>
      <c r="F136" s="198"/>
      <c r="G136" s="198"/>
      <c r="H136" s="198"/>
      <c r="I136" s="198"/>
      <c r="J136" s="198"/>
      <c r="K136" s="198"/>
      <c r="L136" s="198"/>
      <c r="M136" s="198"/>
      <c r="N136" s="198"/>
      <c r="O136" s="182" t="str">
        <f t="shared" si="4"/>
        <v xml:space="preserve"> </v>
      </c>
      <c r="P136" s="183"/>
      <c r="Q136" s="183"/>
      <c r="R136" s="184"/>
      <c r="Y136" s="200" t="s">
        <v>117</v>
      </c>
      <c r="AE136" s="66" t="s">
        <v>117</v>
      </c>
    </row>
    <row r="137" spans="1:31" ht="15">
      <c r="A137" s="13" t="s">
        <v>630</v>
      </c>
      <c r="B137" s="13"/>
      <c r="C137" s="13"/>
      <c r="D137" s="198"/>
      <c r="E137" s="198"/>
      <c r="F137" s="198"/>
      <c r="G137" s="198"/>
      <c r="H137" s="198"/>
      <c r="I137" s="198"/>
      <c r="J137" s="198"/>
      <c r="K137" s="198"/>
      <c r="L137" s="198"/>
      <c r="M137" s="198"/>
      <c r="N137" s="198"/>
      <c r="O137" s="182" t="str">
        <f t="shared" si="4"/>
        <v xml:space="preserve"> </v>
      </c>
      <c r="P137" s="183"/>
      <c r="Q137" s="183"/>
      <c r="R137" s="184"/>
      <c r="Y137" s="200" t="s">
        <v>118</v>
      </c>
      <c r="AE137" s="66" t="s">
        <v>118</v>
      </c>
    </row>
    <row r="138" spans="1:31" ht="15">
      <c r="A138" s="13" t="s">
        <v>631</v>
      </c>
      <c r="B138" s="13"/>
      <c r="C138" s="13"/>
      <c r="D138" s="198"/>
      <c r="E138" s="198"/>
      <c r="F138" s="198"/>
      <c r="G138" s="198"/>
      <c r="H138" s="198"/>
      <c r="I138" s="198"/>
      <c r="J138" s="198"/>
      <c r="K138" s="198"/>
      <c r="L138" s="198"/>
      <c r="M138" s="198"/>
      <c r="N138" s="198"/>
      <c r="O138" s="182" t="str">
        <f t="shared" si="4"/>
        <v xml:space="preserve"> </v>
      </c>
      <c r="P138" s="183"/>
      <c r="Q138" s="183"/>
      <c r="R138" s="184"/>
      <c r="Y138" s="200" t="s">
        <v>119</v>
      </c>
      <c r="AE138" s="66" t="s">
        <v>119</v>
      </c>
    </row>
    <row r="139" spans="1:31" ht="15">
      <c r="A139" s="13" t="s">
        <v>632</v>
      </c>
      <c r="B139" s="13"/>
      <c r="C139" s="13"/>
      <c r="D139" s="198"/>
      <c r="E139" s="198"/>
      <c r="F139" s="198"/>
      <c r="G139" s="198"/>
      <c r="H139" s="198"/>
      <c r="I139" s="198"/>
      <c r="J139" s="198"/>
      <c r="K139" s="198"/>
      <c r="L139" s="198"/>
      <c r="M139" s="198"/>
      <c r="N139" s="198"/>
      <c r="O139" s="182" t="str">
        <f t="shared" si="4"/>
        <v xml:space="preserve"> </v>
      </c>
      <c r="P139" s="183"/>
      <c r="Q139" s="183"/>
      <c r="R139" s="184"/>
      <c r="Y139" s="200" t="s">
        <v>120</v>
      </c>
      <c r="AE139" s="66" t="s">
        <v>120</v>
      </c>
    </row>
    <row r="140" spans="1:31" ht="15">
      <c r="A140" s="13" t="s">
        <v>633</v>
      </c>
      <c r="B140" s="13"/>
      <c r="C140" s="13"/>
      <c r="D140" s="198"/>
      <c r="E140" s="198"/>
      <c r="F140" s="198"/>
      <c r="G140" s="198"/>
      <c r="H140" s="198"/>
      <c r="I140" s="198"/>
      <c r="J140" s="198"/>
      <c r="K140" s="198"/>
      <c r="L140" s="198"/>
      <c r="M140" s="198"/>
      <c r="N140" s="198"/>
      <c r="O140" s="182" t="str">
        <f t="shared" si="4"/>
        <v xml:space="preserve"> </v>
      </c>
      <c r="P140" s="183"/>
      <c r="Q140" s="183"/>
      <c r="R140" s="184"/>
      <c r="Y140" s="200" t="s">
        <v>121</v>
      </c>
      <c r="AE140" s="66" t="s">
        <v>121</v>
      </c>
    </row>
    <row r="141" spans="1:31" ht="15">
      <c r="A141" s="13" t="s">
        <v>634</v>
      </c>
      <c r="B141" s="13"/>
      <c r="C141" s="13"/>
      <c r="D141" s="198"/>
      <c r="E141" s="198"/>
      <c r="F141" s="198"/>
      <c r="G141" s="198"/>
      <c r="H141" s="198"/>
      <c r="I141" s="198"/>
      <c r="J141" s="198"/>
      <c r="K141" s="198"/>
      <c r="L141" s="198"/>
      <c r="M141" s="198"/>
      <c r="N141" s="198"/>
      <c r="O141" s="182" t="str">
        <f t="shared" si="4"/>
        <v xml:space="preserve"> </v>
      </c>
      <c r="P141" s="183"/>
      <c r="Q141" s="183"/>
      <c r="R141" s="184"/>
      <c r="Y141" s="200" t="s">
        <v>122</v>
      </c>
      <c r="AE141" s="66" t="s">
        <v>122</v>
      </c>
    </row>
    <row r="142" spans="1:31" ht="15">
      <c r="A142" s="13" t="s">
        <v>635</v>
      </c>
      <c r="B142" s="13"/>
      <c r="C142" s="13"/>
      <c r="D142" s="198"/>
      <c r="E142" s="198"/>
      <c r="F142" s="198"/>
      <c r="G142" s="198"/>
      <c r="H142" s="198"/>
      <c r="I142" s="198"/>
      <c r="J142" s="198"/>
      <c r="K142" s="198"/>
      <c r="L142" s="198"/>
      <c r="M142" s="198"/>
      <c r="N142" s="198"/>
      <c r="O142" s="182" t="str">
        <f t="shared" si="4"/>
        <v xml:space="preserve"> </v>
      </c>
      <c r="P142" s="183"/>
      <c r="Q142" s="183"/>
      <c r="R142" s="184"/>
      <c r="Y142" s="200" t="s">
        <v>123</v>
      </c>
      <c r="AE142" s="66" t="s">
        <v>123</v>
      </c>
    </row>
    <row r="143" spans="1:31" ht="15">
      <c r="A143" s="13" t="s">
        <v>636</v>
      </c>
      <c r="B143" s="13"/>
      <c r="C143" s="13"/>
      <c r="D143" s="198"/>
      <c r="E143" s="198"/>
      <c r="F143" s="198"/>
      <c r="G143" s="198"/>
      <c r="H143" s="198"/>
      <c r="I143" s="198"/>
      <c r="J143" s="198"/>
      <c r="K143" s="198"/>
      <c r="L143" s="198"/>
      <c r="M143" s="198"/>
      <c r="N143" s="198"/>
      <c r="O143" s="182" t="str">
        <f t="shared" si="4"/>
        <v xml:space="preserve"> </v>
      </c>
      <c r="P143" s="183"/>
      <c r="Q143" s="183"/>
      <c r="R143" s="184"/>
      <c r="Y143" s="200" t="s">
        <v>124</v>
      </c>
      <c r="AE143" s="66" t="s">
        <v>124</v>
      </c>
    </row>
    <row r="144" spans="1:31" ht="15">
      <c r="A144" s="13" t="s">
        <v>637</v>
      </c>
      <c r="B144" s="13"/>
      <c r="C144" s="13"/>
      <c r="D144" s="198"/>
      <c r="E144" s="198"/>
      <c r="F144" s="198"/>
      <c r="G144" s="198"/>
      <c r="H144" s="198"/>
      <c r="I144" s="198"/>
      <c r="J144" s="198"/>
      <c r="K144" s="198"/>
      <c r="L144" s="198"/>
      <c r="M144" s="198"/>
      <c r="N144" s="198"/>
      <c r="O144" s="182" t="str">
        <f t="shared" si="4"/>
        <v xml:space="preserve"> </v>
      </c>
      <c r="P144" s="183"/>
      <c r="Q144" s="183"/>
      <c r="R144" s="184"/>
      <c r="Y144" s="200" t="s">
        <v>125</v>
      </c>
      <c r="AE144" s="66" t="s">
        <v>125</v>
      </c>
    </row>
    <row r="145" spans="1:31" ht="15">
      <c r="A145" s="13" t="s">
        <v>638</v>
      </c>
      <c r="B145" s="13"/>
      <c r="C145" s="13"/>
      <c r="D145" s="198"/>
      <c r="E145" s="198"/>
      <c r="F145" s="198"/>
      <c r="G145" s="198"/>
      <c r="H145" s="198"/>
      <c r="I145" s="198"/>
      <c r="J145" s="198"/>
      <c r="K145" s="198"/>
      <c r="L145" s="198"/>
      <c r="M145" s="198"/>
      <c r="N145" s="198"/>
      <c r="O145" s="182" t="str">
        <f t="shared" si="4"/>
        <v xml:space="preserve"> </v>
      </c>
      <c r="P145" s="183"/>
      <c r="Q145" s="183"/>
      <c r="R145" s="184"/>
      <c r="Y145" s="200" t="s">
        <v>126</v>
      </c>
      <c r="AE145" s="66" t="s">
        <v>126</v>
      </c>
    </row>
    <row r="146" spans="1:31" ht="15">
      <c r="A146" s="13" t="s">
        <v>639</v>
      </c>
      <c r="B146" s="13"/>
      <c r="C146" s="13"/>
      <c r="D146" s="198"/>
      <c r="E146" s="198"/>
      <c r="F146" s="198"/>
      <c r="G146" s="198"/>
      <c r="H146" s="198"/>
      <c r="I146" s="198"/>
      <c r="J146" s="198"/>
      <c r="K146" s="198"/>
      <c r="L146" s="198"/>
      <c r="M146" s="198"/>
      <c r="N146" s="198"/>
      <c r="O146" s="182" t="str">
        <f t="shared" si="4"/>
        <v xml:space="preserve"> </v>
      </c>
      <c r="P146" s="183"/>
      <c r="Q146" s="183"/>
      <c r="R146" s="184"/>
      <c r="Y146" s="200" t="s">
        <v>127</v>
      </c>
      <c r="AE146" s="66" t="s">
        <v>127</v>
      </c>
    </row>
    <row r="147" spans="1:31" ht="15">
      <c r="A147" s="13" t="s">
        <v>640</v>
      </c>
      <c r="B147" s="13"/>
      <c r="C147" s="13"/>
      <c r="D147" s="198"/>
      <c r="E147" s="198"/>
      <c r="F147" s="198"/>
      <c r="G147" s="198"/>
      <c r="H147" s="198"/>
      <c r="I147" s="198"/>
      <c r="J147" s="198"/>
      <c r="K147" s="198"/>
      <c r="L147" s="198"/>
      <c r="M147" s="198"/>
      <c r="N147" s="198"/>
      <c r="O147" s="182" t="str">
        <f t="shared" si="4"/>
        <v xml:space="preserve"> </v>
      </c>
      <c r="P147" s="183"/>
      <c r="Q147" s="183"/>
      <c r="R147" s="184"/>
      <c r="Y147" s="200" t="s">
        <v>128</v>
      </c>
      <c r="AE147" s="66" t="s">
        <v>128</v>
      </c>
    </row>
    <row r="148" spans="1:31" ht="15">
      <c r="A148" s="13" t="s">
        <v>641</v>
      </c>
      <c r="B148" s="13"/>
      <c r="C148" s="13"/>
      <c r="D148" s="198"/>
      <c r="E148" s="198"/>
      <c r="F148" s="198"/>
      <c r="G148" s="198"/>
      <c r="H148" s="198"/>
      <c r="I148" s="198"/>
      <c r="J148" s="198"/>
      <c r="K148" s="198"/>
      <c r="L148" s="198"/>
      <c r="M148" s="198"/>
      <c r="N148" s="198"/>
      <c r="O148" s="182" t="str">
        <f t="shared" si="4"/>
        <v xml:space="preserve"> </v>
      </c>
      <c r="P148" s="183"/>
      <c r="Q148" s="183"/>
      <c r="R148" s="184"/>
      <c r="Y148" s="200" t="s">
        <v>129</v>
      </c>
      <c r="AE148" s="66" t="s">
        <v>129</v>
      </c>
    </row>
    <row r="149" spans="1:31" ht="15">
      <c r="A149" s="13" t="s">
        <v>642</v>
      </c>
      <c r="B149" s="13"/>
      <c r="C149" s="13"/>
      <c r="D149" s="198"/>
      <c r="E149" s="198"/>
      <c r="F149" s="198"/>
      <c r="G149" s="198"/>
      <c r="H149" s="198"/>
      <c r="I149" s="198"/>
      <c r="J149" s="198"/>
      <c r="K149" s="198"/>
      <c r="L149" s="198"/>
      <c r="M149" s="198"/>
      <c r="N149" s="198"/>
      <c r="O149" s="182" t="str">
        <f t="shared" si="4"/>
        <v xml:space="preserve"> </v>
      </c>
      <c r="P149" s="183"/>
      <c r="Q149" s="183"/>
      <c r="R149" s="184"/>
      <c r="Y149" s="200" t="s">
        <v>130</v>
      </c>
      <c r="AE149" s="66" t="s">
        <v>130</v>
      </c>
    </row>
    <row r="150" spans="1:31" ht="15">
      <c r="A150" s="13" t="s">
        <v>643</v>
      </c>
      <c r="B150" s="13"/>
      <c r="C150" s="13"/>
      <c r="D150" s="198"/>
      <c r="E150" s="198"/>
      <c r="F150" s="198"/>
      <c r="G150" s="198"/>
      <c r="H150" s="198"/>
      <c r="I150" s="198"/>
      <c r="J150" s="198"/>
      <c r="K150" s="198"/>
      <c r="L150" s="198"/>
      <c r="M150" s="198"/>
      <c r="N150" s="198"/>
      <c r="O150" s="182" t="str">
        <f t="shared" si="4"/>
        <v xml:space="preserve"> </v>
      </c>
      <c r="P150" s="183"/>
      <c r="Q150" s="183"/>
      <c r="R150" s="184"/>
      <c r="Y150" s="200" t="s">
        <v>131</v>
      </c>
      <c r="AE150" s="66" t="s">
        <v>131</v>
      </c>
    </row>
    <row r="151" spans="1:31" ht="15">
      <c r="A151" s="13" t="s">
        <v>644</v>
      </c>
      <c r="B151" s="13"/>
      <c r="C151" s="13"/>
      <c r="D151" s="198"/>
      <c r="E151" s="198"/>
      <c r="F151" s="198"/>
      <c r="G151" s="198"/>
      <c r="H151" s="198"/>
      <c r="I151" s="198"/>
      <c r="J151" s="198"/>
      <c r="K151" s="198"/>
      <c r="L151" s="198"/>
      <c r="M151" s="198"/>
      <c r="N151" s="198"/>
      <c r="O151" s="182" t="str">
        <f t="shared" si="4"/>
        <v xml:space="preserve"> </v>
      </c>
      <c r="P151" s="183"/>
      <c r="Q151" s="183"/>
      <c r="R151" s="184"/>
      <c r="Y151" s="200" t="s">
        <v>132</v>
      </c>
      <c r="AE151" s="66" t="s">
        <v>132</v>
      </c>
    </row>
    <row r="152" spans="1:31" ht="15">
      <c r="A152" s="13" t="s">
        <v>645</v>
      </c>
      <c r="B152" s="13"/>
      <c r="C152" s="13"/>
      <c r="D152" s="198"/>
      <c r="E152" s="198"/>
      <c r="F152" s="198"/>
      <c r="G152" s="198"/>
      <c r="H152" s="198"/>
      <c r="I152" s="198"/>
      <c r="J152" s="198"/>
      <c r="K152" s="198"/>
      <c r="L152" s="198"/>
      <c r="M152" s="198"/>
      <c r="N152" s="198"/>
      <c r="O152" s="182" t="str">
        <f t="shared" si="4"/>
        <v xml:space="preserve"> </v>
      </c>
      <c r="P152" s="183"/>
      <c r="Q152" s="183"/>
      <c r="R152" s="184"/>
      <c r="Y152" s="200" t="s">
        <v>133</v>
      </c>
      <c r="AE152" s="66" t="s">
        <v>133</v>
      </c>
    </row>
    <row r="153" spans="1:31" ht="15">
      <c r="A153" s="13" t="s">
        <v>646</v>
      </c>
      <c r="B153" s="13"/>
      <c r="C153" s="13"/>
      <c r="D153" s="198"/>
      <c r="E153" s="198"/>
      <c r="F153" s="198"/>
      <c r="G153" s="198"/>
      <c r="H153" s="198"/>
      <c r="I153" s="198"/>
      <c r="J153" s="198"/>
      <c r="K153" s="198"/>
      <c r="L153" s="198"/>
      <c r="M153" s="198"/>
      <c r="N153" s="198"/>
      <c r="O153" s="182" t="str">
        <f t="shared" si="4"/>
        <v xml:space="preserve"> </v>
      </c>
      <c r="P153" s="183"/>
      <c r="Q153" s="183"/>
      <c r="R153" s="184"/>
      <c r="Y153" s="200" t="s">
        <v>134</v>
      </c>
      <c r="AE153" s="66" t="s">
        <v>134</v>
      </c>
    </row>
    <row r="154" spans="1:31" ht="15">
      <c r="A154" s="13" t="s">
        <v>647</v>
      </c>
      <c r="B154" s="13"/>
      <c r="C154" s="13"/>
      <c r="D154" s="198"/>
      <c r="E154" s="198"/>
      <c r="F154" s="198"/>
      <c r="G154" s="198"/>
      <c r="H154" s="198"/>
      <c r="I154" s="198"/>
      <c r="J154" s="198"/>
      <c r="K154" s="198"/>
      <c r="L154" s="198"/>
      <c r="M154" s="198"/>
      <c r="N154" s="198"/>
      <c r="O154" s="182" t="str">
        <f t="shared" si="4"/>
        <v xml:space="preserve"> </v>
      </c>
      <c r="P154" s="183"/>
      <c r="Q154" s="183"/>
      <c r="R154" s="184"/>
      <c r="Y154" s="200" t="s">
        <v>135</v>
      </c>
      <c r="AE154" s="66" t="s">
        <v>135</v>
      </c>
    </row>
    <row r="155" spans="1:31" ht="15">
      <c r="A155" s="13" t="s">
        <v>648</v>
      </c>
      <c r="B155" s="13"/>
      <c r="C155" s="13"/>
      <c r="D155" s="198"/>
      <c r="E155" s="198"/>
      <c r="F155" s="198"/>
      <c r="G155" s="198"/>
      <c r="H155" s="198"/>
      <c r="I155" s="198"/>
      <c r="J155" s="198"/>
      <c r="K155" s="198"/>
      <c r="L155" s="198"/>
      <c r="M155" s="198"/>
      <c r="N155" s="198"/>
      <c r="O155" s="182" t="str">
        <f t="shared" si="4"/>
        <v xml:space="preserve"> </v>
      </c>
      <c r="P155" s="183"/>
      <c r="Q155" s="183"/>
      <c r="R155" s="184"/>
      <c r="Y155" s="200" t="s">
        <v>136</v>
      </c>
      <c r="AE155" s="66" t="s">
        <v>136</v>
      </c>
    </row>
    <row r="156" spans="1:31" ht="15">
      <c r="A156" s="13" t="s">
        <v>649</v>
      </c>
      <c r="B156" s="13"/>
      <c r="C156" s="13"/>
      <c r="D156" s="198"/>
      <c r="E156" s="198"/>
      <c r="F156" s="198"/>
      <c r="G156" s="198"/>
      <c r="H156" s="198"/>
      <c r="I156" s="198"/>
      <c r="J156" s="198"/>
      <c r="K156" s="198"/>
      <c r="L156" s="198"/>
      <c r="M156" s="198"/>
      <c r="N156" s="198"/>
      <c r="O156" s="182" t="str">
        <f t="shared" si="4"/>
        <v xml:space="preserve"> </v>
      </c>
      <c r="P156" s="183"/>
      <c r="Q156" s="183"/>
      <c r="R156" s="184"/>
      <c r="Y156" s="200" t="s">
        <v>137</v>
      </c>
      <c r="AE156" s="66" t="s">
        <v>137</v>
      </c>
    </row>
    <row r="157" spans="1:31" ht="15">
      <c r="A157" s="13" t="s">
        <v>650</v>
      </c>
      <c r="B157" s="13"/>
      <c r="C157" s="13"/>
      <c r="D157" s="198"/>
      <c r="E157" s="198"/>
      <c r="F157" s="198"/>
      <c r="G157" s="198"/>
      <c r="H157" s="198"/>
      <c r="I157" s="198"/>
      <c r="J157" s="198"/>
      <c r="K157" s="198"/>
      <c r="L157" s="198"/>
      <c r="M157" s="198"/>
      <c r="N157" s="198"/>
      <c r="O157" s="182" t="str">
        <f t="shared" si="4"/>
        <v xml:space="preserve"> </v>
      </c>
      <c r="P157" s="183"/>
      <c r="Q157" s="183"/>
      <c r="R157" s="184"/>
      <c r="Y157" s="200" t="s">
        <v>138</v>
      </c>
      <c r="AE157" s="66" t="s">
        <v>138</v>
      </c>
    </row>
    <row r="158" spans="1:31" ht="15">
      <c r="A158" s="13" t="s">
        <v>651</v>
      </c>
      <c r="B158" s="13"/>
      <c r="C158" s="13"/>
      <c r="D158" s="198"/>
      <c r="E158" s="198"/>
      <c r="F158" s="198"/>
      <c r="G158" s="198"/>
      <c r="H158" s="198"/>
      <c r="I158" s="198"/>
      <c r="J158" s="198"/>
      <c r="K158" s="198"/>
      <c r="L158" s="198"/>
      <c r="M158" s="198"/>
      <c r="N158" s="198"/>
      <c r="O158" s="182" t="str">
        <f t="shared" si="4"/>
        <v xml:space="preserve"> </v>
      </c>
      <c r="P158" s="183"/>
      <c r="Q158" s="183"/>
      <c r="R158" s="184"/>
      <c r="Y158" s="200" t="s">
        <v>139</v>
      </c>
      <c r="AE158" s="66" t="s">
        <v>139</v>
      </c>
    </row>
    <row r="159" spans="1:31" ht="15">
      <c r="A159" s="13" t="s">
        <v>652</v>
      </c>
      <c r="B159" s="13"/>
      <c r="C159" s="13"/>
      <c r="D159" s="198"/>
      <c r="E159" s="198"/>
      <c r="F159" s="198"/>
      <c r="G159" s="198"/>
      <c r="H159" s="198"/>
      <c r="I159" s="198"/>
      <c r="J159" s="198"/>
      <c r="K159" s="198"/>
      <c r="L159" s="198"/>
      <c r="M159" s="198"/>
      <c r="N159" s="198"/>
      <c r="O159" s="182" t="str">
        <f t="shared" si="4"/>
        <v xml:space="preserve"> </v>
      </c>
      <c r="P159" s="183"/>
      <c r="Q159" s="183"/>
      <c r="R159" s="184"/>
      <c r="Y159" s="200" t="s">
        <v>140</v>
      </c>
      <c r="AE159" s="66" t="s">
        <v>140</v>
      </c>
    </row>
    <row r="160" spans="1:31" ht="15">
      <c r="A160" s="13" t="s">
        <v>653</v>
      </c>
      <c r="B160" s="13"/>
      <c r="C160" s="13"/>
      <c r="D160" s="198"/>
      <c r="E160" s="198"/>
      <c r="F160" s="198"/>
      <c r="G160" s="198"/>
      <c r="H160" s="198"/>
      <c r="I160" s="198"/>
      <c r="J160" s="198"/>
      <c r="K160" s="198"/>
      <c r="L160" s="198"/>
      <c r="M160" s="198"/>
      <c r="N160" s="198"/>
      <c r="O160" s="182" t="str">
        <f t="shared" si="4"/>
        <v xml:space="preserve"> </v>
      </c>
      <c r="P160" s="183"/>
      <c r="Q160" s="183"/>
      <c r="R160" s="184"/>
      <c r="Y160" s="200" t="s">
        <v>141</v>
      </c>
      <c r="AE160" s="66" t="s">
        <v>141</v>
      </c>
    </row>
    <row r="161" spans="1:31" ht="15">
      <c r="A161" s="13" t="s">
        <v>654</v>
      </c>
      <c r="B161" s="13"/>
      <c r="C161" s="13"/>
      <c r="D161" s="198"/>
      <c r="E161" s="198"/>
      <c r="F161" s="198"/>
      <c r="G161" s="198"/>
      <c r="H161" s="198"/>
      <c r="I161" s="198"/>
      <c r="J161" s="198"/>
      <c r="K161" s="198"/>
      <c r="L161" s="198"/>
      <c r="M161" s="198"/>
      <c r="N161" s="198"/>
      <c r="O161" s="182" t="str">
        <f t="shared" si="4"/>
        <v xml:space="preserve"> </v>
      </c>
      <c r="P161" s="183"/>
      <c r="Q161" s="183"/>
      <c r="R161" s="184"/>
      <c r="Y161" s="200" t="s">
        <v>142</v>
      </c>
      <c r="AE161" s="66" t="s">
        <v>142</v>
      </c>
    </row>
    <row r="162" spans="1:31" ht="15">
      <c r="A162" s="13" t="s">
        <v>655</v>
      </c>
      <c r="B162" s="13"/>
      <c r="C162" s="13"/>
      <c r="D162" s="198"/>
      <c r="E162" s="198"/>
      <c r="F162" s="198"/>
      <c r="G162" s="198"/>
      <c r="H162" s="198"/>
      <c r="I162" s="198"/>
      <c r="J162" s="198"/>
      <c r="K162" s="198"/>
      <c r="L162" s="198"/>
      <c r="M162" s="198"/>
      <c r="N162" s="198"/>
      <c r="O162" s="182" t="str">
        <f t="shared" si="4"/>
        <v xml:space="preserve"> </v>
      </c>
      <c r="P162" s="183"/>
      <c r="Q162" s="183"/>
      <c r="R162" s="184"/>
      <c r="Y162" s="200" t="s">
        <v>143</v>
      </c>
      <c r="AE162" s="66" t="s">
        <v>143</v>
      </c>
    </row>
    <row r="163" spans="1:31" ht="15">
      <c r="A163" s="13" t="s">
        <v>656</v>
      </c>
      <c r="B163" s="13"/>
      <c r="C163" s="13"/>
      <c r="D163" s="198"/>
      <c r="E163" s="198"/>
      <c r="F163" s="198"/>
      <c r="G163" s="198"/>
      <c r="H163" s="198"/>
      <c r="I163" s="198"/>
      <c r="J163" s="198"/>
      <c r="K163" s="198"/>
      <c r="L163" s="198"/>
      <c r="M163" s="198"/>
      <c r="N163" s="198"/>
      <c r="O163" s="182" t="str">
        <f t="shared" si="4"/>
        <v xml:space="preserve"> </v>
      </c>
      <c r="P163" s="183"/>
      <c r="Q163" s="183"/>
      <c r="R163" s="184"/>
      <c r="Y163" s="200" t="s">
        <v>144</v>
      </c>
      <c r="AE163" s="66" t="s">
        <v>144</v>
      </c>
    </row>
    <row r="164" spans="1:31" ht="15">
      <c r="A164" s="13" t="s">
        <v>657</v>
      </c>
      <c r="B164" s="13"/>
      <c r="C164" s="13"/>
      <c r="D164" s="198"/>
      <c r="E164" s="198"/>
      <c r="F164" s="198"/>
      <c r="G164" s="198"/>
      <c r="H164" s="198"/>
      <c r="I164" s="198"/>
      <c r="J164" s="198"/>
      <c r="K164" s="198"/>
      <c r="L164" s="198"/>
      <c r="M164" s="198"/>
      <c r="N164" s="198"/>
      <c r="O164" s="182" t="str">
        <f t="shared" si="4"/>
        <v xml:space="preserve"> </v>
      </c>
      <c r="P164" s="183"/>
      <c r="Q164" s="183"/>
      <c r="R164" s="184"/>
      <c r="Y164" s="200" t="s">
        <v>145</v>
      </c>
      <c r="AE164" s="66" t="s">
        <v>145</v>
      </c>
    </row>
    <row r="165" spans="1:31" ht="15">
      <c r="A165" s="13" t="s">
        <v>658</v>
      </c>
      <c r="B165" s="13"/>
      <c r="C165" s="13"/>
      <c r="D165" s="198"/>
      <c r="E165" s="198"/>
      <c r="F165" s="198"/>
      <c r="G165" s="198"/>
      <c r="H165" s="198"/>
      <c r="I165" s="198"/>
      <c r="J165" s="198"/>
      <c r="K165" s="198"/>
      <c r="L165" s="198"/>
      <c r="M165" s="198"/>
      <c r="N165" s="198"/>
      <c r="O165" s="182" t="str">
        <f t="shared" si="4"/>
        <v xml:space="preserve"> </v>
      </c>
      <c r="P165" s="183"/>
      <c r="Q165" s="183"/>
      <c r="R165" s="184"/>
      <c r="Y165" s="200" t="s">
        <v>146</v>
      </c>
      <c r="AE165" s="66" t="s">
        <v>146</v>
      </c>
    </row>
    <row r="166" spans="1:31" ht="15">
      <c r="A166" s="13" t="s">
        <v>659</v>
      </c>
      <c r="B166" s="13"/>
      <c r="C166" s="13"/>
      <c r="D166" s="198"/>
      <c r="E166" s="198"/>
      <c r="F166" s="198"/>
      <c r="G166" s="198"/>
      <c r="H166" s="198"/>
      <c r="I166" s="198"/>
      <c r="J166" s="198"/>
      <c r="K166" s="198"/>
      <c r="L166" s="198"/>
      <c r="M166" s="198"/>
      <c r="N166" s="198"/>
      <c r="O166" s="182" t="str">
        <f t="shared" si="4"/>
        <v xml:space="preserve"> </v>
      </c>
      <c r="P166" s="183"/>
      <c r="Q166" s="183"/>
      <c r="R166" s="184"/>
      <c r="Y166" s="200" t="s">
        <v>147</v>
      </c>
      <c r="AE166" s="66" t="s">
        <v>147</v>
      </c>
    </row>
    <row r="167" spans="1:31" ht="15">
      <c r="A167" s="13" t="s">
        <v>660</v>
      </c>
      <c r="B167" s="13"/>
      <c r="C167" s="13"/>
      <c r="D167" s="198"/>
      <c r="E167" s="198"/>
      <c r="F167" s="198"/>
      <c r="G167" s="198"/>
      <c r="H167" s="198"/>
      <c r="I167" s="198"/>
      <c r="J167" s="198"/>
      <c r="K167" s="198"/>
      <c r="L167" s="198"/>
      <c r="M167" s="198"/>
      <c r="N167" s="198"/>
      <c r="O167" s="182" t="str">
        <f t="shared" si="4"/>
        <v xml:space="preserve"> </v>
      </c>
      <c r="P167" s="183"/>
      <c r="Q167" s="183"/>
      <c r="R167" s="184"/>
      <c r="Y167" s="200" t="s">
        <v>148</v>
      </c>
      <c r="AE167" s="66" t="s">
        <v>148</v>
      </c>
    </row>
    <row r="168" spans="1:31" ht="15">
      <c r="A168" s="13" t="s">
        <v>661</v>
      </c>
      <c r="B168" s="13"/>
      <c r="C168" s="13"/>
      <c r="D168" s="198"/>
      <c r="E168" s="198"/>
      <c r="F168" s="198"/>
      <c r="G168" s="198"/>
      <c r="H168" s="198"/>
      <c r="I168" s="198"/>
      <c r="J168" s="198"/>
      <c r="K168" s="198"/>
      <c r="L168" s="198"/>
      <c r="M168" s="198"/>
      <c r="N168" s="198"/>
      <c r="O168" s="182" t="str">
        <f t="shared" si="4"/>
        <v xml:space="preserve"> </v>
      </c>
      <c r="P168" s="183"/>
      <c r="Q168" s="183"/>
      <c r="R168" s="184"/>
      <c r="Y168" s="200" t="s">
        <v>149</v>
      </c>
      <c r="AE168" s="66" t="s">
        <v>149</v>
      </c>
    </row>
    <row r="169" spans="1:31" ht="15">
      <c r="A169" s="13" t="s">
        <v>662</v>
      </c>
      <c r="B169" s="13"/>
      <c r="C169" s="13"/>
      <c r="D169" s="198"/>
      <c r="E169" s="198"/>
      <c r="F169" s="198"/>
      <c r="G169" s="198"/>
      <c r="H169" s="198"/>
      <c r="I169" s="198"/>
      <c r="J169" s="198"/>
      <c r="K169" s="198"/>
      <c r="L169" s="198"/>
      <c r="M169" s="198"/>
      <c r="N169" s="198"/>
      <c r="O169" s="182" t="str">
        <f t="shared" ref="O169:O189" si="5">IF(ISBLANK(B169)," ",100-SUM(D169:N169))</f>
        <v xml:space="preserve"> </v>
      </c>
      <c r="P169" s="183"/>
      <c r="Q169" s="183"/>
      <c r="R169" s="184"/>
      <c r="Y169" s="200" t="s">
        <v>150</v>
      </c>
      <c r="AE169" s="66" t="s">
        <v>150</v>
      </c>
    </row>
    <row r="170" spans="1:31" ht="15">
      <c r="A170" s="13" t="s">
        <v>663</v>
      </c>
      <c r="B170" s="13"/>
      <c r="C170" s="13"/>
      <c r="D170" s="198"/>
      <c r="E170" s="198"/>
      <c r="F170" s="198"/>
      <c r="G170" s="198"/>
      <c r="H170" s="198"/>
      <c r="I170" s="198"/>
      <c r="J170" s="198"/>
      <c r="K170" s="198"/>
      <c r="L170" s="198"/>
      <c r="M170" s="198"/>
      <c r="N170" s="198"/>
      <c r="O170" s="182" t="str">
        <f t="shared" si="5"/>
        <v xml:space="preserve"> </v>
      </c>
      <c r="P170" s="183"/>
      <c r="Q170" s="183"/>
      <c r="R170" s="184"/>
      <c r="Y170" s="200" t="s">
        <v>151</v>
      </c>
      <c r="AE170" s="66" t="s">
        <v>151</v>
      </c>
    </row>
    <row r="171" spans="1:31" ht="15">
      <c r="A171" s="13" t="s">
        <v>664</v>
      </c>
      <c r="B171" s="13"/>
      <c r="C171" s="13"/>
      <c r="D171" s="198"/>
      <c r="E171" s="198"/>
      <c r="F171" s="198"/>
      <c r="G171" s="198"/>
      <c r="H171" s="198"/>
      <c r="I171" s="198"/>
      <c r="J171" s="198"/>
      <c r="K171" s="198"/>
      <c r="L171" s="198"/>
      <c r="M171" s="198"/>
      <c r="N171" s="198"/>
      <c r="O171" s="182" t="str">
        <f t="shared" si="5"/>
        <v xml:space="preserve"> </v>
      </c>
      <c r="P171" s="183"/>
      <c r="Q171" s="183"/>
      <c r="R171" s="184"/>
      <c r="Y171" s="200" t="s">
        <v>152</v>
      </c>
      <c r="AE171" s="66" t="s">
        <v>152</v>
      </c>
    </row>
    <row r="172" spans="1:31" ht="15">
      <c r="A172" s="13" t="s">
        <v>665</v>
      </c>
      <c r="B172" s="13"/>
      <c r="C172" s="13"/>
      <c r="D172" s="198"/>
      <c r="E172" s="198"/>
      <c r="F172" s="198"/>
      <c r="G172" s="198"/>
      <c r="H172" s="198"/>
      <c r="I172" s="198"/>
      <c r="J172" s="198"/>
      <c r="K172" s="198"/>
      <c r="L172" s="198"/>
      <c r="M172" s="198"/>
      <c r="N172" s="198"/>
      <c r="O172" s="182" t="str">
        <f t="shared" si="5"/>
        <v xml:space="preserve"> </v>
      </c>
      <c r="P172" s="183"/>
      <c r="Q172" s="183"/>
      <c r="R172" s="184"/>
      <c r="Y172" s="200" t="s">
        <v>153</v>
      </c>
      <c r="AE172" s="66" t="s">
        <v>153</v>
      </c>
    </row>
    <row r="173" spans="1:31" ht="15">
      <c r="A173" s="13" t="s">
        <v>666</v>
      </c>
      <c r="B173" s="13"/>
      <c r="C173" s="13"/>
      <c r="D173" s="198"/>
      <c r="E173" s="198"/>
      <c r="F173" s="198"/>
      <c r="G173" s="198"/>
      <c r="H173" s="198"/>
      <c r="I173" s="198"/>
      <c r="J173" s="198"/>
      <c r="K173" s="198"/>
      <c r="L173" s="198"/>
      <c r="M173" s="198"/>
      <c r="N173" s="198"/>
      <c r="O173" s="182" t="str">
        <f t="shared" si="5"/>
        <v xml:space="preserve"> </v>
      </c>
      <c r="P173" s="183"/>
      <c r="Q173" s="183"/>
      <c r="R173" s="184"/>
      <c r="Y173" s="200" t="s">
        <v>154</v>
      </c>
      <c r="AE173" s="66" t="s">
        <v>154</v>
      </c>
    </row>
    <row r="174" spans="1:31" ht="15">
      <c r="A174" s="13" t="s">
        <v>667</v>
      </c>
      <c r="B174" s="13"/>
      <c r="C174" s="13"/>
      <c r="D174" s="198"/>
      <c r="E174" s="198"/>
      <c r="F174" s="198"/>
      <c r="G174" s="198"/>
      <c r="H174" s="198"/>
      <c r="I174" s="198"/>
      <c r="J174" s="198"/>
      <c r="K174" s="198"/>
      <c r="L174" s="198"/>
      <c r="M174" s="198"/>
      <c r="N174" s="198"/>
      <c r="O174" s="182" t="str">
        <f t="shared" si="5"/>
        <v xml:space="preserve"> </v>
      </c>
      <c r="P174" s="183"/>
      <c r="Q174" s="183"/>
      <c r="R174" s="184"/>
      <c r="Y174" s="200" t="s">
        <v>155</v>
      </c>
      <c r="AE174" s="66" t="s">
        <v>155</v>
      </c>
    </row>
    <row r="175" spans="1:31" ht="15">
      <c r="A175" s="13" t="s">
        <v>668</v>
      </c>
      <c r="B175" s="13"/>
      <c r="C175" s="13"/>
      <c r="D175" s="198"/>
      <c r="E175" s="198"/>
      <c r="F175" s="198"/>
      <c r="G175" s="198"/>
      <c r="H175" s="198"/>
      <c r="I175" s="198"/>
      <c r="J175" s="198"/>
      <c r="K175" s="198"/>
      <c r="L175" s="198"/>
      <c r="M175" s="198"/>
      <c r="N175" s="198"/>
      <c r="O175" s="182" t="str">
        <f t="shared" si="5"/>
        <v xml:space="preserve"> </v>
      </c>
      <c r="P175" s="183"/>
      <c r="Q175" s="183"/>
      <c r="R175" s="184"/>
      <c r="Y175" s="200" t="s">
        <v>156</v>
      </c>
      <c r="AE175" s="66" t="s">
        <v>156</v>
      </c>
    </row>
    <row r="176" spans="1:31" ht="15">
      <c r="A176" s="13" t="s">
        <v>669</v>
      </c>
      <c r="B176" s="13"/>
      <c r="C176" s="13"/>
      <c r="D176" s="198"/>
      <c r="E176" s="198"/>
      <c r="F176" s="198"/>
      <c r="G176" s="198"/>
      <c r="H176" s="198"/>
      <c r="I176" s="198"/>
      <c r="J176" s="198"/>
      <c r="K176" s="198"/>
      <c r="L176" s="198"/>
      <c r="M176" s="198"/>
      <c r="N176" s="198"/>
      <c r="O176" s="182" t="str">
        <f t="shared" si="5"/>
        <v xml:space="preserve"> </v>
      </c>
      <c r="P176" s="183"/>
      <c r="Q176" s="183"/>
      <c r="R176" s="184"/>
      <c r="Y176" s="200" t="s">
        <v>157</v>
      </c>
      <c r="AE176" s="66" t="s">
        <v>157</v>
      </c>
    </row>
    <row r="177" spans="1:31" ht="15">
      <c r="A177" s="13" t="s">
        <v>670</v>
      </c>
      <c r="B177" s="13"/>
      <c r="C177" s="13"/>
      <c r="D177" s="198"/>
      <c r="E177" s="198"/>
      <c r="F177" s="198"/>
      <c r="G177" s="198"/>
      <c r="H177" s="198"/>
      <c r="I177" s="198"/>
      <c r="J177" s="198"/>
      <c r="K177" s="198"/>
      <c r="L177" s="198"/>
      <c r="M177" s="198"/>
      <c r="N177" s="198"/>
      <c r="O177" s="182" t="str">
        <f t="shared" si="5"/>
        <v xml:space="preserve"> </v>
      </c>
      <c r="P177" s="183"/>
      <c r="Q177" s="183"/>
      <c r="R177" s="184"/>
      <c r="Y177" s="200" t="s">
        <v>158</v>
      </c>
      <c r="AE177" s="66" t="s">
        <v>158</v>
      </c>
    </row>
    <row r="178" spans="1:31" ht="15">
      <c r="A178" s="13" t="s">
        <v>671</v>
      </c>
      <c r="B178" s="13"/>
      <c r="C178" s="13"/>
      <c r="D178" s="198"/>
      <c r="E178" s="198"/>
      <c r="F178" s="198"/>
      <c r="G178" s="198"/>
      <c r="H178" s="198"/>
      <c r="I178" s="198"/>
      <c r="J178" s="198"/>
      <c r="K178" s="198"/>
      <c r="L178" s="198"/>
      <c r="M178" s="198"/>
      <c r="N178" s="198"/>
      <c r="O178" s="182" t="str">
        <f t="shared" si="5"/>
        <v xml:space="preserve"> </v>
      </c>
      <c r="P178" s="183"/>
      <c r="Q178" s="183"/>
      <c r="R178" s="184"/>
      <c r="Y178" s="200" t="s">
        <v>159</v>
      </c>
      <c r="AE178" s="66" t="s">
        <v>159</v>
      </c>
    </row>
    <row r="179" spans="1:31" ht="15">
      <c r="A179" s="13" t="s">
        <v>672</v>
      </c>
      <c r="B179" s="13"/>
      <c r="C179" s="13"/>
      <c r="D179" s="198"/>
      <c r="E179" s="198"/>
      <c r="F179" s="198"/>
      <c r="G179" s="198"/>
      <c r="H179" s="198"/>
      <c r="I179" s="198"/>
      <c r="J179" s="198"/>
      <c r="K179" s="198"/>
      <c r="L179" s="198"/>
      <c r="M179" s="198"/>
      <c r="N179" s="198"/>
      <c r="O179" s="182" t="str">
        <f t="shared" si="5"/>
        <v xml:space="preserve"> </v>
      </c>
      <c r="P179" s="183"/>
      <c r="Q179" s="183"/>
      <c r="R179" s="184"/>
      <c r="Y179" s="200" t="s">
        <v>160</v>
      </c>
      <c r="AE179" s="66" t="s">
        <v>160</v>
      </c>
    </row>
    <row r="180" spans="1:31" ht="15">
      <c r="A180" s="13" t="s">
        <v>673</v>
      </c>
      <c r="B180" s="13"/>
      <c r="C180" s="13"/>
      <c r="D180" s="198"/>
      <c r="E180" s="198"/>
      <c r="F180" s="198"/>
      <c r="G180" s="198"/>
      <c r="H180" s="198"/>
      <c r="I180" s="198"/>
      <c r="J180" s="198"/>
      <c r="K180" s="198"/>
      <c r="L180" s="198"/>
      <c r="M180" s="198"/>
      <c r="N180" s="198"/>
      <c r="O180" s="182" t="str">
        <f t="shared" si="5"/>
        <v xml:space="preserve"> </v>
      </c>
      <c r="P180" s="183"/>
      <c r="Q180" s="183"/>
      <c r="R180" s="184"/>
      <c r="Y180" s="200" t="s">
        <v>161</v>
      </c>
      <c r="AE180" s="66" t="s">
        <v>161</v>
      </c>
    </row>
    <row r="181" spans="1:31" ht="15">
      <c r="A181" s="13" t="s">
        <v>674</v>
      </c>
      <c r="B181" s="13"/>
      <c r="C181" s="13"/>
      <c r="D181" s="198"/>
      <c r="E181" s="198"/>
      <c r="F181" s="198"/>
      <c r="G181" s="198"/>
      <c r="H181" s="198"/>
      <c r="I181" s="198"/>
      <c r="J181" s="198"/>
      <c r="K181" s="198"/>
      <c r="L181" s="198"/>
      <c r="M181" s="198"/>
      <c r="N181" s="198"/>
      <c r="O181" s="182" t="str">
        <f t="shared" si="5"/>
        <v xml:space="preserve"> </v>
      </c>
      <c r="P181" s="183"/>
      <c r="Q181" s="183"/>
      <c r="R181" s="184"/>
      <c r="Y181" s="200" t="s">
        <v>162</v>
      </c>
      <c r="AE181" s="66" t="s">
        <v>162</v>
      </c>
    </row>
    <row r="182" spans="1:31" ht="15">
      <c r="A182" s="13" t="s">
        <v>675</v>
      </c>
      <c r="B182" s="13"/>
      <c r="C182" s="13"/>
      <c r="D182" s="198"/>
      <c r="E182" s="198"/>
      <c r="F182" s="198"/>
      <c r="G182" s="198"/>
      <c r="H182" s="198"/>
      <c r="I182" s="198"/>
      <c r="J182" s="198"/>
      <c r="K182" s="198"/>
      <c r="L182" s="198"/>
      <c r="M182" s="198"/>
      <c r="N182" s="198"/>
      <c r="O182" s="182" t="str">
        <f t="shared" si="5"/>
        <v xml:space="preserve"> </v>
      </c>
      <c r="P182" s="183"/>
      <c r="Q182" s="183"/>
      <c r="R182" s="184"/>
      <c r="Y182" s="200" t="s">
        <v>163</v>
      </c>
      <c r="AE182" s="66" t="s">
        <v>163</v>
      </c>
    </row>
    <row r="183" spans="1:31" ht="15">
      <c r="A183" s="13" t="s">
        <v>676</v>
      </c>
      <c r="B183" s="13"/>
      <c r="C183" s="13"/>
      <c r="D183" s="198"/>
      <c r="E183" s="198"/>
      <c r="F183" s="198"/>
      <c r="G183" s="198"/>
      <c r="H183" s="198"/>
      <c r="I183" s="198"/>
      <c r="J183" s="198"/>
      <c r="K183" s="198"/>
      <c r="L183" s="198"/>
      <c r="M183" s="198"/>
      <c r="N183" s="198"/>
      <c r="O183" s="182" t="str">
        <f t="shared" si="5"/>
        <v xml:space="preserve"> </v>
      </c>
      <c r="P183" s="183"/>
      <c r="Q183" s="183"/>
      <c r="R183" s="184"/>
      <c r="Y183" s="200" t="s">
        <v>164</v>
      </c>
      <c r="AE183" s="66" t="s">
        <v>164</v>
      </c>
    </row>
    <row r="184" spans="1:31" ht="15">
      <c r="A184" s="13" t="s">
        <v>677</v>
      </c>
      <c r="B184" s="13"/>
      <c r="C184" s="13"/>
      <c r="D184" s="198"/>
      <c r="E184" s="198"/>
      <c r="F184" s="198"/>
      <c r="G184" s="198"/>
      <c r="H184" s="198"/>
      <c r="I184" s="198"/>
      <c r="J184" s="198"/>
      <c r="K184" s="198"/>
      <c r="L184" s="198"/>
      <c r="M184" s="198"/>
      <c r="N184" s="198"/>
      <c r="O184" s="182" t="str">
        <f t="shared" si="5"/>
        <v xml:space="preserve"> </v>
      </c>
      <c r="P184" s="183"/>
      <c r="Q184" s="183"/>
      <c r="R184" s="184"/>
      <c r="Y184" s="200" t="s">
        <v>165</v>
      </c>
      <c r="AE184" s="66" t="s">
        <v>165</v>
      </c>
    </row>
    <row r="185" spans="1:31" ht="15">
      <c r="A185" s="13" t="s">
        <v>678</v>
      </c>
      <c r="B185" s="13"/>
      <c r="C185" s="13"/>
      <c r="D185" s="198"/>
      <c r="E185" s="198"/>
      <c r="F185" s="198"/>
      <c r="G185" s="198"/>
      <c r="H185" s="198"/>
      <c r="I185" s="198"/>
      <c r="J185" s="198"/>
      <c r="K185" s="198"/>
      <c r="L185" s="198"/>
      <c r="M185" s="198"/>
      <c r="N185" s="198"/>
      <c r="O185" s="182" t="str">
        <f t="shared" si="5"/>
        <v xml:space="preserve"> </v>
      </c>
      <c r="P185" s="183"/>
      <c r="Q185" s="183"/>
      <c r="R185" s="184"/>
      <c r="Y185" s="200" t="s">
        <v>166</v>
      </c>
      <c r="AE185" s="66" t="s">
        <v>166</v>
      </c>
    </row>
    <row r="186" spans="1:31" ht="15">
      <c r="A186" s="13" t="s">
        <v>679</v>
      </c>
      <c r="B186" s="13"/>
      <c r="C186" s="13"/>
      <c r="D186" s="198"/>
      <c r="E186" s="198"/>
      <c r="F186" s="198"/>
      <c r="G186" s="198"/>
      <c r="H186" s="198"/>
      <c r="I186" s="198"/>
      <c r="J186" s="198"/>
      <c r="K186" s="198"/>
      <c r="L186" s="198"/>
      <c r="M186" s="198"/>
      <c r="N186" s="198"/>
      <c r="O186" s="182" t="str">
        <f t="shared" si="5"/>
        <v xml:space="preserve"> </v>
      </c>
      <c r="P186" s="183"/>
      <c r="Q186" s="183"/>
      <c r="R186" s="184"/>
      <c r="Y186" s="200" t="s">
        <v>167</v>
      </c>
      <c r="AE186" s="66" t="s">
        <v>167</v>
      </c>
    </row>
    <row r="187" spans="1:31" ht="15">
      <c r="A187" s="13" t="s">
        <v>680</v>
      </c>
      <c r="B187" s="13"/>
      <c r="C187" s="13"/>
      <c r="D187" s="198"/>
      <c r="E187" s="198"/>
      <c r="F187" s="198"/>
      <c r="G187" s="198"/>
      <c r="H187" s="198"/>
      <c r="I187" s="198"/>
      <c r="J187" s="198"/>
      <c r="K187" s="198"/>
      <c r="L187" s="198"/>
      <c r="M187" s="198"/>
      <c r="N187" s="198"/>
      <c r="O187" s="182" t="str">
        <f t="shared" si="5"/>
        <v xml:space="preserve"> </v>
      </c>
      <c r="P187" s="183"/>
      <c r="Q187" s="183"/>
      <c r="R187" s="184"/>
      <c r="Y187" s="200" t="s">
        <v>168</v>
      </c>
      <c r="AE187" s="66" t="s">
        <v>168</v>
      </c>
    </row>
    <row r="188" spans="1:31" ht="15">
      <c r="A188" s="13" t="s">
        <v>681</v>
      </c>
      <c r="B188" s="13"/>
      <c r="C188" s="13"/>
      <c r="D188" s="198"/>
      <c r="E188" s="198"/>
      <c r="F188" s="198"/>
      <c r="G188" s="198"/>
      <c r="H188" s="198"/>
      <c r="I188" s="198"/>
      <c r="J188" s="198"/>
      <c r="K188" s="198"/>
      <c r="L188" s="198"/>
      <c r="M188" s="198"/>
      <c r="N188" s="198"/>
      <c r="O188" s="182" t="str">
        <f t="shared" si="5"/>
        <v xml:space="preserve"> </v>
      </c>
      <c r="P188" s="183"/>
      <c r="Q188" s="183"/>
      <c r="R188" s="184"/>
      <c r="Y188" s="200" t="s">
        <v>169</v>
      </c>
      <c r="AE188" s="66" t="s">
        <v>169</v>
      </c>
    </row>
    <row r="189" spans="1:31" ht="15">
      <c r="A189" s="13" t="s">
        <v>682</v>
      </c>
      <c r="B189" s="13"/>
      <c r="C189" s="13"/>
      <c r="D189" s="198"/>
      <c r="E189" s="198"/>
      <c r="F189" s="198"/>
      <c r="G189" s="198"/>
      <c r="H189" s="198"/>
      <c r="I189" s="198"/>
      <c r="J189" s="198"/>
      <c r="K189" s="198"/>
      <c r="L189" s="198"/>
      <c r="M189" s="198"/>
      <c r="N189" s="198"/>
      <c r="O189" s="182" t="str">
        <f t="shared" si="5"/>
        <v xml:space="preserve"> </v>
      </c>
      <c r="P189" s="183"/>
      <c r="Q189" s="183"/>
      <c r="R189" s="184"/>
      <c r="Y189" s="200" t="s">
        <v>170</v>
      </c>
      <c r="AE189" s="66" t="s">
        <v>170</v>
      </c>
    </row>
    <row r="190" spans="1:31" ht="45" customHeight="1">
      <c r="A190" s="188" t="s">
        <v>440</v>
      </c>
      <c r="B190" s="160"/>
      <c r="C190" s="160"/>
      <c r="D190" s="189"/>
      <c r="E190" s="189"/>
      <c r="F190" s="189"/>
      <c r="G190" s="189"/>
      <c r="H190" s="189"/>
      <c r="I190" s="189"/>
      <c r="J190" s="189"/>
      <c r="K190" s="189"/>
      <c r="L190" s="189"/>
      <c r="M190" s="189"/>
      <c r="N190" s="189"/>
      <c r="O190" s="189"/>
      <c r="P190" s="190"/>
      <c r="Q190" s="190"/>
      <c r="R190" s="190"/>
      <c r="Y190" s="200" t="s">
        <v>171</v>
      </c>
      <c r="AE190" s="66" t="s">
        <v>171</v>
      </c>
    </row>
    <row r="191" spans="1:31" ht="15">
      <c r="A191" s="13" t="s">
        <v>441</v>
      </c>
      <c r="B191" s="13"/>
      <c r="C191" s="13"/>
      <c r="D191" s="199"/>
      <c r="E191" s="199"/>
      <c r="F191" s="199"/>
      <c r="G191" s="199"/>
      <c r="H191" s="199"/>
      <c r="I191" s="199"/>
      <c r="J191" s="199"/>
      <c r="K191" s="199"/>
      <c r="L191" s="199"/>
      <c r="M191" s="199"/>
      <c r="N191" s="199"/>
      <c r="O191" s="191" t="str">
        <f>IF(ISBLANK(B191)," ",100-SUM(D191:N191))</f>
        <v xml:space="preserve"> </v>
      </c>
      <c r="P191" s="183"/>
      <c r="Q191" s="183"/>
      <c r="R191" s="184"/>
      <c r="Y191" s="200" t="s">
        <v>172</v>
      </c>
      <c r="AE191" s="66" t="s">
        <v>172</v>
      </c>
    </row>
    <row r="192" spans="1:31" ht="15">
      <c r="A192" s="13" t="s">
        <v>442</v>
      </c>
      <c r="B192" s="13"/>
      <c r="C192" s="13"/>
      <c r="D192" s="199"/>
      <c r="E192" s="199"/>
      <c r="F192" s="199"/>
      <c r="G192" s="199"/>
      <c r="H192" s="199"/>
      <c r="I192" s="199"/>
      <c r="J192" s="199"/>
      <c r="K192" s="199"/>
      <c r="L192" s="199"/>
      <c r="M192" s="199"/>
      <c r="N192" s="199"/>
      <c r="O192" s="191" t="str">
        <f t="shared" ref="O192:O240" si="6">IF(ISBLANK(B192)," ",100-SUM(D192:N192))</f>
        <v xml:space="preserve"> </v>
      </c>
      <c r="P192" s="183"/>
      <c r="Q192" s="183"/>
      <c r="R192" s="184"/>
      <c r="Y192" s="200" t="s">
        <v>173</v>
      </c>
      <c r="AE192" s="66" t="s">
        <v>173</v>
      </c>
    </row>
    <row r="193" spans="1:31" ht="15">
      <c r="A193" s="13" t="s">
        <v>443</v>
      </c>
      <c r="B193" s="13"/>
      <c r="C193" s="13"/>
      <c r="D193" s="199"/>
      <c r="E193" s="199"/>
      <c r="F193" s="199"/>
      <c r="G193" s="199"/>
      <c r="H193" s="199"/>
      <c r="I193" s="199"/>
      <c r="J193" s="199"/>
      <c r="K193" s="199"/>
      <c r="L193" s="199"/>
      <c r="M193" s="199"/>
      <c r="N193" s="199"/>
      <c r="O193" s="191" t="str">
        <f t="shared" si="6"/>
        <v xml:space="preserve"> </v>
      </c>
      <c r="P193" s="183"/>
      <c r="Q193" s="183"/>
      <c r="R193" s="184"/>
      <c r="Y193" s="200" t="s">
        <v>174</v>
      </c>
      <c r="AE193" s="66" t="s">
        <v>174</v>
      </c>
    </row>
    <row r="194" spans="1:31" ht="15">
      <c r="A194" s="13" t="s">
        <v>444</v>
      </c>
      <c r="B194" s="13"/>
      <c r="C194" s="13"/>
      <c r="D194" s="199"/>
      <c r="E194" s="199"/>
      <c r="F194" s="199"/>
      <c r="G194" s="199"/>
      <c r="H194" s="199"/>
      <c r="I194" s="199"/>
      <c r="J194" s="199"/>
      <c r="K194" s="199"/>
      <c r="L194" s="199"/>
      <c r="M194" s="199"/>
      <c r="N194" s="199"/>
      <c r="O194" s="191" t="str">
        <f t="shared" si="6"/>
        <v xml:space="preserve"> </v>
      </c>
      <c r="P194" s="183"/>
      <c r="Q194" s="183"/>
      <c r="R194" s="184"/>
      <c r="Y194" s="200" t="s">
        <v>175</v>
      </c>
      <c r="AE194" s="66" t="s">
        <v>175</v>
      </c>
    </row>
    <row r="195" spans="1:31" ht="15">
      <c r="A195" s="13" t="s">
        <v>445</v>
      </c>
      <c r="B195" s="13"/>
      <c r="C195" s="13"/>
      <c r="D195" s="199"/>
      <c r="E195" s="199"/>
      <c r="F195" s="199"/>
      <c r="G195" s="199"/>
      <c r="H195" s="199"/>
      <c r="I195" s="199"/>
      <c r="J195" s="199"/>
      <c r="K195" s="199"/>
      <c r="L195" s="199"/>
      <c r="M195" s="199"/>
      <c r="N195" s="199"/>
      <c r="O195" s="191" t="str">
        <f t="shared" si="6"/>
        <v xml:space="preserve"> </v>
      </c>
      <c r="P195" s="183"/>
      <c r="Q195" s="183"/>
      <c r="R195" s="184"/>
      <c r="Y195" s="200" t="s">
        <v>176</v>
      </c>
      <c r="AE195" s="66" t="s">
        <v>176</v>
      </c>
    </row>
    <row r="196" spans="1:31" ht="15">
      <c r="A196" s="13" t="s">
        <v>446</v>
      </c>
      <c r="B196" s="13"/>
      <c r="C196" s="13"/>
      <c r="D196" s="199"/>
      <c r="E196" s="199"/>
      <c r="F196" s="199"/>
      <c r="G196" s="199"/>
      <c r="H196" s="199"/>
      <c r="I196" s="199"/>
      <c r="J196" s="199"/>
      <c r="K196" s="199"/>
      <c r="L196" s="199"/>
      <c r="M196" s="199"/>
      <c r="N196" s="199"/>
      <c r="O196" s="191" t="str">
        <f t="shared" si="6"/>
        <v xml:space="preserve"> </v>
      </c>
      <c r="P196" s="183"/>
      <c r="Q196" s="183"/>
      <c r="R196" s="184"/>
      <c r="Y196" s="200" t="s">
        <v>177</v>
      </c>
      <c r="AE196" s="66" t="s">
        <v>177</v>
      </c>
    </row>
    <row r="197" spans="1:31" ht="15">
      <c r="A197" s="13" t="s">
        <v>447</v>
      </c>
      <c r="B197" s="13"/>
      <c r="C197" s="13"/>
      <c r="D197" s="199"/>
      <c r="E197" s="199"/>
      <c r="F197" s="199"/>
      <c r="G197" s="199"/>
      <c r="H197" s="199"/>
      <c r="I197" s="199"/>
      <c r="J197" s="199"/>
      <c r="K197" s="199"/>
      <c r="L197" s="199"/>
      <c r="M197" s="199"/>
      <c r="N197" s="199"/>
      <c r="O197" s="191" t="str">
        <f t="shared" si="6"/>
        <v xml:space="preserve"> </v>
      </c>
      <c r="P197" s="183"/>
      <c r="Q197" s="183"/>
      <c r="R197" s="184"/>
      <c r="Y197" s="200" t="s">
        <v>178</v>
      </c>
      <c r="AE197" s="66" t="s">
        <v>178</v>
      </c>
    </row>
    <row r="198" spans="1:31" ht="15">
      <c r="A198" s="13" t="s">
        <v>448</v>
      </c>
      <c r="B198" s="13"/>
      <c r="C198" s="13"/>
      <c r="D198" s="199"/>
      <c r="E198" s="199"/>
      <c r="F198" s="199"/>
      <c r="G198" s="199"/>
      <c r="H198" s="199"/>
      <c r="I198" s="199"/>
      <c r="J198" s="199"/>
      <c r="K198" s="199"/>
      <c r="L198" s="199"/>
      <c r="M198" s="199"/>
      <c r="N198" s="199"/>
      <c r="O198" s="191" t="str">
        <f t="shared" si="6"/>
        <v xml:space="preserve"> </v>
      </c>
      <c r="P198" s="183"/>
      <c r="Q198" s="183"/>
      <c r="R198" s="184"/>
      <c r="Y198" s="200" t="s">
        <v>179</v>
      </c>
      <c r="AE198" s="66" t="s">
        <v>179</v>
      </c>
    </row>
    <row r="199" spans="1:31" ht="15">
      <c r="A199" s="13" t="s">
        <v>449</v>
      </c>
      <c r="B199" s="13"/>
      <c r="C199" s="13"/>
      <c r="D199" s="199"/>
      <c r="E199" s="199"/>
      <c r="F199" s="199"/>
      <c r="G199" s="199"/>
      <c r="H199" s="199"/>
      <c r="I199" s="199"/>
      <c r="J199" s="199"/>
      <c r="K199" s="199"/>
      <c r="L199" s="199"/>
      <c r="M199" s="199"/>
      <c r="N199" s="199"/>
      <c r="O199" s="191" t="str">
        <f t="shared" si="6"/>
        <v xml:space="preserve"> </v>
      </c>
      <c r="P199" s="183"/>
      <c r="Q199" s="183"/>
      <c r="R199" s="184"/>
      <c r="Y199" s="200" t="s">
        <v>180</v>
      </c>
      <c r="AE199" s="66" t="s">
        <v>180</v>
      </c>
    </row>
    <row r="200" spans="1:31" ht="15">
      <c r="A200" s="13" t="s">
        <v>450</v>
      </c>
      <c r="B200" s="13"/>
      <c r="C200" s="13"/>
      <c r="D200" s="199"/>
      <c r="E200" s="199"/>
      <c r="F200" s="199"/>
      <c r="G200" s="199"/>
      <c r="H200" s="199"/>
      <c r="I200" s="199"/>
      <c r="J200" s="199"/>
      <c r="K200" s="199"/>
      <c r="L200" s="199"/>
      <c r="M200" s="199"/>
      <c r="N200" s="199"/>
      <c r="O200" s="191" t="str">
        <f t="shared" si="6"/>
        <v xml:space="preserve"> </v>
      </c>
      <c r="P200" s="183"/>
      <c r="Q200" s="183"/>
      <c r="R200" s="184"/>
      <c r="Y200" s="200" t="s">
        <v>181</v>
      </c>
      <c r="AE200" s="66" t="s">
        <v>181</v>
      </c>
    </row>
    <row r="201" spans="1:31" ht="15">
      <c r="A201" s="13" t="s">
        <v>451</v>
      </c>
      <c r="B201" s="13"/>
      <c r="C201" s="13"/>
      <c r="D201" s="199"/>
      <c r="E201" s="199"/>
      <c r="F201" s="199"/>
      <c r="G201" s="199"/>
      <c r="H201" s="199"/>
      <c r="I201" s="199"/>
      <c r="J201" s="199"/>
      <c r="K201" s="199"/>
      <c r="L201" s="199"/>
      <c r="M201" s="199"/>
      <c r="N201" s="199"/>
      <c r="O201" s="191" t="str">
        <f t="shared" si="6"/>
        <v xml:space="preserve"> </v>
      </c>
      <c r="P201" s="183"/>
      <c r="Q201" s="183"/>
      <c r="R201" s="184"/>
      <c r="Y201" s="200" t="s">
        <v>182</v>
      </c>
      <c r="AE201" s="66" t="s">
        <v>182</v>
      </c>
    </row>
    <row r="202" spans="1:31" ht="15">
      <c r="A202" s="13" t="s">
        <v>452</v>
      </c>
      <c r="B202" s="13"/>
      <c r="C202" s="13"/>
      <c r="D202" s="199"/>
      <c r="E202" s="199"/>
      <c r="F202" s="199"/>
      <c r="G202" s="199"/>
      <c r="H202" s="199"/>
      <c r="I202" s="199"/>
      <c r="J202" s="199"/>
      <c r="K202" s="199"/>
      <c r="L202" s="199"/>
      <c r="M202" s="199"/>
      <c r="N202" s="199"/>
      <c r="O202" s="191" t="str">
        <f t="shared" si="6"/>
        <v xml:space="preserve"> </v>
      </c>
      <c r="P202" s="183"/>
      <c r="Q202" s="183"/>
      <c r="R202" s="184"/>
      <c r="Y202" s="200" t="s">
        <v>183</v>
      </c>
      <c r="AE202" s="66" t="s">
        <v>183</v>
      </c>
    </row>
    <row r="203" spans="1:31" ht="15">
      <c r="A203" s="13" t="s">
        <v>453</v>
      </c>
      <c r="B203" s="13"/>
      <c r="C203" s="13"/>
      <c r="D203" s="199"/>
      <c r="E203" s="199"/>
      <c r="F203" s="199"/>
      <c r="G203" s="199"/>
      <c r="H203" s="199"/>
      <c r="I203" s="199"/>
      <c r="J203" s="199"/>
      <c r="K203" s="199"/>
      <c r="L203" s="199"/>
      <c r="M203" s="199"/>
      <c r="N203" s="199"/>
      <c r="O203" s="191" t="str">
        <f t="shared" si="6"/>
        <v xml:space="preserve"> </v>
      </c>
      <c r="P203" s="183"/>
      <c r="Q203" s="183"/>
      <c r="R203" s="184"/>
      <c r="Y203" s="200" t="s">
        <v>184</v>
      </c>
      <c r="AE203" s="66" t="s">
        <v>184</v>
      </c>
    </row>
    <row r="204" spans="1:31" ht="15">
      <c r="A204" s="13" t="s">
        <v>454</v>
      </c>
      <c r="B204" s="13"/>
      <c r="C204" s="13"/>
      <c r="D204" s="199"/>
      <c r="E204" s="199"/>
      <c r="F204" s="199"/>
      <c r="G204" s="199"/>
      <c r="H204" s="199"/>
      <c r="I204" s="199"/>
      <c r="J204" s="199"/>
      <c r="K204" s="199"/>
      <c r="L204" s="199"/>
      <c r="M204" s="199"/>
      <c r="N204" s="199"/>
      <c r="O204" s="191" t="str">
        <f t="shared" si="6"/>
        <v xml:space="preserve"> </v>
      </c>
      <c r="P204" s="183"/>
      <c r="Q204" s="183"/>
      <c r="R204" s="184"/>
      <c r="Y204" s="200" t="s">
        <v>185</v>
      </c>
      <c r="AE204" s="66" t="s">
        <v>185</v>
      </c>
    </row>
    <row r="205" spans="1:31" ht="15">
      <c r="A205" s="13" t="s">
        <v>455</v>
      </c>
      <c r="B205" s="13"/>
      <c r="C205" s="13"/>
      <c r="D205" s="199"/>
      <c r="E205" s="199"/>
      <c r="F205" s="199"/>
      <c r="G205" s="199"/>
      <c r="H205" s="199"/>
      <c r="I205" s="199"/>
      <c r="J205" s="199"/>
      <c r="K205" s="199"/>
      <c r="L205" s="199"/>
      <c r="M205" s="199"/>
      <c r="N205" s="199"/>
      <c r="O205" s="191" t="str">
        <f t="shared" si="6"/>
        <v xml:space="preserve"> </v>
      </c>
      <c r="P205" s="183"/>
      <c r="Q205" s="183"/>
      <c r="R205" s="184"/>
      <c r="Y205" s="200" t="s">
        <v>186</v>
      </c>
      <c r="AE205" s="66" t="s">
        <v>186</v>
      </c>
    </row>
    <row r="206" spans="1:31" ht="15">
      <c r="A206" s="13" t="s">
        <v>456</v>
      </c>
      <c r="B206" s="13"/>
      <c r="C206" s="13"/>
      <c r="D206" s="199"/>
      <c r="E206" s="199"/>
      <c r="F206" s="199"/>
      <c r="G206" s="199"/>
      <c r="H206" s="199"/>
      <c r="I206" s="199"/>
      <c r="J206" s="199"/>
      <c r="K206" s="199"/>
      <c r="L206" s="199"/>
      <c r="M206" s="199"/>
      <c r="N206" s="199"/>
      <c r="O206" s="191" t="str">
        <f t="shared" si="6"/>
        <v xml:space="preserve"> </v>
      </c>
      <c r="P206" s="183"/>
      <c r="Q206" s="183"/>
      <c r="R206" s="184"/>
      <c r="Y206" s="200" t="s">
        <v>187</v>
      </c>
      <c r="AE206" s="66" t="s">
        <v>187</v>
      </c>
    </row>
    <row r="207" spans="1:31" ht="15">
      <c r="A207" s="13" t="s">
        <v>457</v>
      </c>
      <c r="B207" s="13"/>
      <c r="C207" s="13"/>
      <c r="D207" s="199"/>
      <c r="E207" s="199"/>
      <c r="F207" s="199"/>
      <c r="G207" s="199"/>
      <c r="H207" s="199"/>
      <c r="I207" s="199"/>
      <c r="J207" s="199"/>
      <c r="K207" s="199"/>
      <c r="L207" s="199"/>
      <c r="M207" s="199"/>
      <c r="N207" s="199"/>
      <c r="O207" s="191" t="str">
        <f t="shared" si="6"/>
        <v xml:space="preserve"> </v>
      </c>
      <c r="P207" s="183"/>
      <c r="Q207" s="183"/>
      <c r="R207" s="184"/>
      <c r="Y207" s="200" t="s">
        <v>188</v>
      </c>
      <c r="AE207" s="66" t="s">
        <v>188</v>
      </c>
    </row>
    <row r="208" spans="1:31" ht="15">
      <c r="A208" s="13" t="s">
        <v>458</v>
      </c>
      <c r="B208" s="13"/>
      <c r="C208" s="13"/>
      <c r="D208" s="199"/>
      <c r="E208" s="199"/>
      <c r="F208" s="199"/>
      <c r="G208" s="199"/>
      <c r="H208" s="199"/>
      <c r="I208" s="199"/>
      <c r="J208" s="199"/>
      <c r="K208" s="199"/>
      <c r="L208" s="199"/>
      <c r="M208" s="199"/>
      <c r="N208" s="199"/>
      <c r="O208" s="191" t="str">
        <f t="shared" si="6"/>
        <v xml:space="preserve"> </v>
      </c>
      <c r="P208" s="183"/>
      <c r="Q208" s="183"/>
      <c r="R208" s="184"/>
      <c r="Y208" s="200" t="s">
        <v>189</v>
      </c>
      <c r="AE208" s="66" t="s">
        <v>189</v>
      </c>
    </row>
    <row r="209" spans="1:31" ht="15">
      <c r="A209" s="13" t="s">
        <v>459</v>
      </c>
      <c r="B209" s="13"/>
      <c r="C209" s="13"/>
      <c r="D209" s="199"/>
      <c r="E209" s="199"/>
      <c r="F209" s="199"/>
      <c r="G209" s="199"/>
      <c r="H209" s="199"/>
      <c r="I209" s="199"/>
      <c r="J209" s="199"/>
      <c r="K209" s="199"/>
      <c r="L209" s="199"/>
      <c r="M209" s="199"/>
      <c r="N209" s="199"/>
      <c r="O209" s="191" t="str">
        <f t="shared" si="6"/>
        <v xml:space="preserve"> </v>
      </c>
      <c r="P209" s="183"/>
      <c r="Q209" s="183"/>
      <c r="R209" s="184"/>
      <c r="Y209" s="200" t="s">
        <v>190</v>
      </c>
      <c r="AE209" s="66" t="s">
        <v>190</v>
      </c>
    </row>
    <row r="210" spans="1:31" ht="15">
      <c r="A210" s="13" t="s">
        <v>460</v>
      </c>
      <c r="B210" s="13"/>
      <c r="C210" s="13"/>
      <c r="D210" s="199"/>
      <c r="E210" s="199"/>
      <c r="F210" s="199"/>
      <c r="G210" s="199"/>
      <c r="H210" s="199"/>
      <c r="I210" s="199"/>
      <c r="J210" s="199"/>
      <c r="K210" s="199"/>
      <c r="L210" s="199"/>
      <c r="M210" s="199"/>
      <c r="N210" s="199"/>
      <c r="O210" s="191" t="str">
        <f t="shared" si="6"/>
        <v xml:space="preserve"> </v>
      </c>
      <c r="P210" s="183"/>
      <c r="Q210" s="183"/>
      <c r="R210" s="184"/>
      <c r="Y210" s="200" t="s">
        <v>191</v>
      </c>
      <c r="AE210" s="66" t="s">
        <v>191</v>
      </c>
    </row>
    <row r="211" spans="1:31" ht="15">
      <c r="A211" s="13" t="s">
        <v>683</v>
      </c>
      <c r="B211" s="13"/>
      <c r="C211" s="13"/>
      <c r="D211" s="199"/>
      <c r="E211" s="199"/>
      <c r="F211" s="199"/>
      <c r="G211" s="199"/>
      <c r="H211" s="199"/>
      <c r="I211" s="199"/>
      <c r="J211" s="199"/>
      <c r="K211" s="199"/>
      <c r="L211" s="199"/>
      <c r="M211" s="199"/>
      <c r="N211" s="199"/>
      <c r="O211" s="191" t="str">
        <f t="shared" si="6"/>
        <v xml:space="preserve"> </v>
      </c>
      <c r="P211" s="183"/>
      <c r="Q211" s="183"/>
      <c r="R211" s="184"/>
      <c r="Y211" s="200" t="s">
        <v>192</v>
      </c>
      <c r="AE211" s="66" t="s">
        <v>192</v>
      </c>
    </row>
    <row r="212" spans="1:31" ht="15">
      <c r="A212" s="13" t="s">
        <v>684</v>
      </c>
      <c r="B212" s="13"/>
      <c r="C212" s="13"/>
      <c r="D212" s="199"/>
      <c r="E212" s="199"/>
      <c r="F212" s="199"/>
      <c r="G212" s="199"/>
      <c r="H212" s="199"/>
      <c r="I212" s="199"/>
      <c r="J212" s="199"/>
      <c r="K212" s="199"/>
      <c r="L212" s="199"/>
      <c r="M212" s="199"/>
      <c r="N212" s="199"/>
      <c r="O212" s="191" t="str">
        <f t="shared" si="6"/>
        <v xml:space="preserve"> </v>
      </c>
      <c r="P212" s="183"/>
      <c r="Q212" s="183"/>
      <c r="R212" s="184"/>
      <c r="Y212" s="200" t="s">
        <v>193</v>
      </c>
      <c r="AE212" s="66" t="s">
        <v>193</v>
      </c>
    </row>
    <row r="213" spans="1:31" ht="15">
      <c r="A213" s="13" t="s">
        <v>685</v>
      </c>
      <c r="B213" s="13"/>
      <c r="C213" s="13"/>
      <c r="D213" s="199"/>
      <c r="E213" s="199"/>
      <c r="F213" s="199"/>
      <c r="G213" s="199"/>
      <c r="H213" s="199"/>
      <c r="I213" s="199"/>
      <c r="J213" s="199"/>
      <c r="K213" s="199"/>
      <c r="L213" s="199"/>
      <c r="M213" s="199"/>
      <c r="N213" s="199"/>
      <c r="O213" s="191" t="str">
        <f t="shared" si="6"/>
        <v xml:space="preserve"> </v>
      </c>
      <c r="P213" s="183"/>
      <c r="Q213" s="183"/>
      <c r="R213" s="184"/>
      <c r="Y213" s="200" t="s">
        <v>194</v>
      </c>
      <c r="AE213" s="66" t="s">
        <v>194</v>
      </c>
    </row>
    <row r="214" spans="1:31" ht="15">
      <c r="A214" s="13" t="s">
        <v>686</v>
      </c>
      <c r="B214" s="13"/>
      <c r="C214" s="13"/>
      <c r="D214" s="199"/>
      <c r="E214" s="199"/>
      <c r="F214" s="199"/>
      <c r="G214" s="199"/>
      <c r="H214" s="199"/>
      <c r="I214" s="199"/>
      <c r="J214" s="199"/>
      <c r="K214" s="199"/>
      <c r="L214" s="199"/>
      <c r="M214" s="199"/>
      <c r="N214" s="199"/>
      <c r="O214" s="191" t="str">
        <f t="shared" si="6"/>
        <v xml:space="preserve"> </v>
      </c>
      <c r="P214" s="183"/>
      <c r="Q214" s="183"/>
      <c r="R214" s="184"/>
      <c r="Y214" s="200" t="s">
        <v>195</v>
      </c>
      <c r="AE214" s="66" t="s">
        <v>195</v>
      </c>
    </row>
    <row r="215" spans="1:31" ht="15">
      <c r="A215" s="13" t="s">
        <v>687</v>
      </c>
      <c r="B215" s="13"/>
      <c r="C215" s="13"/>
      <c r="D215" s="199"/>
      <c r="E215" s="199"/>
      <c r="F215" s="199"/>
      <c r="G215" s="199"/>
      <c r="H215" s="199"/>
      <c r="I215" s="199"/>
      <c r="J215" s="199"/>
      <c r="K215" s="199"/>
      <c r="L215" s="199"/>
      <c r="M215" s="199"/>
      <c r="N215" s="199"/>
      <c r="O215" s="191" t="str">
        <f t="shared" si="6"/>
        <v xml:space="preserve"> </v>
      </c>
      <c r="P215" s="183"/>
      <c r="Q215" s="183"/>
      <c r="R215" s="184"/>
      <c r="Y215" s="200" t="s">
        <v>196</v>
      </c>
      <c r="AE215" s="66" t="s">
        <v>196</v>
      </c>
    </row>
    <row r="216" spans="1:31" ht="15">
      <c r="A216" s="13" t="s">
        <v>688</v>
      </c>
      <c r="B216" s="13"/>
      <c r="C216" s="13"/>
      <c r="D216" s="199"/>
      <c r="E216" s="199"/>
      <c r="F216" s="199"/>
      <c r="G216" s="199"/>
      <c r="H216" s="199"/>
      <c r="I216" s="199"/>
      <c r="J216" s="199"/>
      <c r="K216" s="199"/>
      <c r="L216" s="199"/>
      <c r="M216" s="199"/>
      <c r="N216" s="199"/>
      <c r="O216" s="191" t="str">
        <f t="shared" si="6"/>
        <v xml:space="preserve"> </v>
      </c>
      <c r="P216" s="183"/>
      <c r="Q216" s="183"/>
      <c r="R216" s="184"/>
      <c r="Y216" s="200" t="s">
        <v>197</v>
      </c>
      <c r="AE216" s="66" t="s">
        <v>197</v>
      </c>
    </row>
    <row r="217" spans="1:31" ht="15">
      <c r="A217" s="13" t="s">
        <v>689</v>
      </c>
      <c r="B217" s="13"/>
      <c r="C217" s="13"/>
      <c r="D217" s="199"/>
      <c r="E217" s="199"/>
      <c r="F217" s="199"/>
      <c r="G217" s="199"/>
      <c r="H217" s="199"/>
      <c r="I217" s="199"/>
      <c r="J217" s="199"/>
      <c r="K217" s="199"/>
      <c r="L217" s="199"/>
      <c r="M217" s="199"/>
      <c r="N217" s="199"/>
      <c r="O217" s="191" t="str">
        <f t="shared" si="6"/>
        <v xml:space="preserve"> </v>
      </c>
      <c r="P217" s="183"/>
      <c r="Q217" s="183"/>
      <c r="R217" s="184"/>
      <c r="Y217" s="200" t="s">
        <v>198</v>
      </c>
      <c r="AE217" s="66" t="s">
        <v>198</v>
      </c>
    </row>
    <row r="218" spans="1:31" ht="15">
      <c r="A218" s="13" t="s">
        <v>690</v>
      </c>
      <c r="B218" s="13"/>
      <c r="C218" s="13"/>
      <c r="D218" s="199"/>
      <c r="E218" s="199"/>
      <c r="F218" s="199"/>
      <c r="G218" s="199"/>
      <c r="H218" s="199"/>
      <c r="I218" s="199"/>
      <c r="J218" s="199"/>
      <c r="K218" s="199"/>
      <c r="L218" s="199"/>
      <c r="M218" s="199"/>
      <c r="N218" s="199"/>
      <c r="O218" s="191" t="str">
        <f t="shared" si="6"/>
        <v xml:space="preserve"> </v>
      </c>
      <c r="P218" s="183"/>
      <c r="Q218" s="183"/>
      <c r="R218" s="184"/>
      <c r="Y218" s="200" t="s">
        <v>199</v>
      </c>
      <c r="AE218" s="66" t="s">
        <v>199</v>
      </c>
    </row>
    <row r="219" spans="1:31" ht="15">
      <c r="A219" s="13" t="s">
        <v>691</v>
      </c>
      <c r="B219" s="13"/>
      <c r="C219" s="13"/>
      <c r="D219" s="199"/>
      <c r="E219" s="199"/>
      <c r="F219" s="199"/>
      <c r="G219" s="199"/>
      <c r="H219" s="199"/>
      <c r="I219" s="199"/>
      <c r="J219" s="199"/>
      <c r="K219" s="199"/>
      <c r="L219" s="199"/>
      <c r="M219" s="199"/>
      <c r="N219" s="199"/>
      <c r="O219" s="191" t="str">
        <f t="shared" si="6"/>
        <v xml:space="preserve"> </v>
      </c>
      <c r="P219" s="183"/>
      <c r="Q219" s="183"/>
      <c r="R219" s="184"/>
      <c r="Y219" s="200" t="s">
        <v>200</v>
      </c>
      <c r="AE219" s="66" t="s">
        <v>200</v>
      </c>
    </row>
    <row r="220" spans="1:31" ht="15">
      <c r="A220" s="13" t="s">
        <v>692</v>
      </c>
      <c r="B220" s="13"/>
      <c r="C220" s="13"/>
      <c r="D220" s="199"/>
      <c r="E220" s="199"/>
      <c r="F220" s="199"/>
      <c r="G220" s="199"/>
      <c r="H220" s="199"/>
      <c r="I220" s="199"/>
      <c r="J220" s="199"/>
      <c r="K220" s="199"/>
      <c r="L220" s="199"/>
      <c r="M220" s="199"/>
      <c r="N220" s="199"/>
      <c r="O220" s="191" t="str">
        <f t="shared" si="6"/>
        <v xml:space="preserve"> </v>
      </c>
      <c r="P220" s="183"/>
      <c r="Q220" s="183"/>
      <c r="R220" s="184"/>
      <c r="Y220" s="200" t="s">
        <v>201</v>
      </c>
      <c r="AE220" s="66" t="s">
        <v>201</v>
      </c>
    </row>
    <row r="221" spans="1:31" ht="15">
      <c r="A221" s="13" t="s">
        <v>693</v>
      </c>
      <c r="B221" s="13"/>
      <c r="C221" s="13"/>
      <c r="D221" s="199"/>
      <c r="E221" s="199"/>
      <c r="F221" s="199"/>
      <c r="G221" s="199"/>
      <c r="H221" s="199"/>
      <c r="I221" s="199"/>
      <c r="J221" s="199"/>
      <c r="K221" s="199"/>
      <c r="L221" s="199"/>
      <c r="M221" s="199"/>
      <c r="N221" s="199"/>
      <c r="O221" s="191" t="str">
        <f t="shared" si="6"/>
        <v xml:space="preserve"> </v>
      </c>
      <c r="P221" s="183"/>
      <c r="Q221" s="183"/>
      <c r="R221" s="184"/>
      <c r="Y221" s="200" t="s">
        <v>202</v>
      </c>
      <c r="AE221" s="66" t="s">
        <v>202</v>
      </c>
    </row>
    <row r="222" spans="1:31" ht="15">
      <c r="A222" s="13" t="s">
        <v>694</v>
      </c>
      <c r="B222" s="13"/>
      <c r="C222" s="13"/>
      <c r="D222" s="199"/>
      <c r="E222" s="199"/>
      <c r="F222" s="199"/>
      <c r="G222" s="199"/>
      <c r="H222" s="199"/>
      <c r="I222" s="199"/>
      <c r="J222" s="199"/>
      <c r="K222" s="199"/>
      <c r="L222" s="199"/>
      <c r="M222" s="199"/>
      <c r="N222" s="199"/>
      <c r="O222" s="191" t="str">
        <f t="shared" si="6"/>
        <v xml:space="preserve"> </v>
      </c>
      <c r="P222" s="183"/>
      <c r="Q222" s="183"/>
      <c r="R222" s="184"/>
      <c r="Y222" s="200" t="s">
        <v>203</v>
      </c>
      <c r="AE222" s="66" t="s">
        <v>203</v>
      </c>
    </row>
    <row r="223" spans="1:31" ht="15">
      <c r="A223" s="13" t="s">
        <v>695</v>
      </c>
      <c r="B223" s="13"/>
      <c r="C223" s="13"/>
      <c r="D223" s="199"/>
      <c r="E223" s="199"/>
      <c r="F223" s="199"/>
      <c r="G223" s="199"/>
      <c r="H223" s="199"/>
      <c r="I223" s="199"/>
      <c r="J223" s="199"/>
      <c r="K223" s="199"/>
      <c r="L223" s="199"/>
      <c r="M223" s="199"/>
      <c r="N223" s="199"/>
      <c r="O223" s="191" t="str">
        <f t="shared" si="6"/>
        <v xml:space="preserve"> </v>
      </c>
      <c r="P223" s="183"/>
      <c r="Q223" s="183"/>
      <c r="R223" s="184"/>
      <c r="Y223" s="200" t="s">
        <v>204</v>
      </c>
      <c r="AE223" s="66" t="s">
        <v>204</v>
      </c>
    </row>
    <row r="224" spans="1:31" ht="15">
      <c r="A224" s="13" t="s">
        <v>696</v>
      </c>
      <c r="B224" s="13"/>
      <c r="C224" s="13"/>
      <c r="D224" s="199"/>
      <c r="E224" s="199"/>
      <c r="F224" s="199"/>
      <c r="G224" s="199"/>
      <c r="H224" s="199"/>
      <c r="I224" s="199"/>
      <c r="J224" s="199"/>
      <c r="K224" s="199"/>
      <c r="L224" s="199"/>
      <c r="M224" s="199"/>
      <c r="N224" s="199"/>
      <c r="O224" s="191" t="str">
        <f t="shared" si="6"/>
        <v xml:space="preserve"> </v>
      </c>
      <c r="P224" s="183"/>
      <c r="Q224" s="183"/>
      <c r="R224" s="184"/>
      <c r="Y224" s="200" t="s">
        <v>205</v>
      </c>
      <c r="AE224" s="66" t="s">
        <v>205</v>
      </c>
    </row>
    <row r="225" spans="1:31" ht="15">
      <c r="A225" s="13" t="s">
        <v>697</v>
      </c>
      <c r="B225" s="13"/>
      <c r="C225" s="13"/>
      <c r="D225" s="199"/>
      <c r="E225" s="199"/>
      <c r="F225" s="199"/>
      <c r="G225" s="199"/>
      <c r="H225" s="199"/>
      <c r="I225" s="199"/>
      <c r="J225" s="199"/>
      <c r="K225" s="199"/>
      <c r="L225" s="199"/>
      <c r="M225" s="199"/>
      <c r="N225" s="199"/>
      <c r="O225" s="191" t="str">
        <f t="shared" si="6"/>
        <v xml:space="preserve"> </v>
      </c>
      <c r="P225" s="183"/>
      <c r="Q225" s="183"/>
      <c r="R225" s="184"/>
      <c r="Y225" s="200" t="s">
        <v>206</v>
      </c>
      <c r="AE225" s="66" t="s">
        <v>206</v>
      </c>
    </row>
    <row r="226" spans="1:31" ht="15">
      <c r="A226" s="13" t="s">
        <v>698</v>
      </c>
      <c r="B226" s="13"/>
      <c r="C226" s="13"/>
      <c r="D226" s="199"/>
      <c r="E226" s="199"/>
      <c r="F226" s="199"/>
      <c r="G226" s="199"/>
      <c r="H226" s="199"/>
      <c r="I226" s="199"/>
      <c r="J226" s="199"/>
      <c r="K226" s="199"/>
      <c r="L226" s="199"/>
      <c r="M226" s="199"/>
      <c r="N226" s="199"/>
      <c r="O226" s="191" t="str">
        <f t="shared" si="6"/>
        <v xml:space="preserve"> </v>
      </c>
      <c r="P226" s="183"/>
      <c r="Q226" s="183"/>
      <c r="R226" s="184"/>
      <c r="Y226" s="200" t="s">
        <v>207</v>
      </c>
      <c r="AE226" s="66" t="s">
        <v>207</v>
      </c>
    </row>
    <row r="227" spans="1:31" ht="15">
      <c r="A227" s="13" t="s">
        <v>699</v>
      </c>
      <c r="B227" s="13"/>
      <c r="C227" s="13"/>
      <c r="D227" s="199"/>
      <c r="E227" s="199"/>
      <c r="F227" s="199"/>
      <c r="G227" s="199"/>
      <c r="H227" s="199"/>
      <c r="I227" s="199"/>
      <c r="J227" s="199"/>
      <c r="K227" s="199"/>
      <c r="L227" s="199"/>
      <c r="M227" s="199"/>
      <c r="N227" s="199"/>
      <c r="O227" s="191" t="str">
        <f t="shared" si="6"/>
        <v xml:space="preserve"> </v>
      </c>
      <c r="P227" s="183"/>
      <c r="Q227" s="183"/>
      <c r="R227" s="184"/>
      <c r="Y227" s="200" t="s">
        <v>208</v>
      </c>
      <c r="AE227" s="66" t="s">
        <v>208</v>
      </c>
    </row>
    <row r="228" spans="1:31" ht="15">
      <c r="A228" s="13" t="s">
        <v>700</v>
      </c>
      <c r="B228" s="13"/>
      <c r="C228" s="13"/>
      <c r="D228" s="199"/>
      <c r="E228" s="199"/>
      <c r="F228" s="199"/>
      <c r="G228" s="199"/>
      <c r="H228" s="199"/>
      <c r="I228" s="199"/>
      <c r="J228" s="199"/>
      <c r="K228" s="199"/>
      <c r="L228" s="199"/>
      <c r="M228" s="199"/>
      <c r="N228" s="199"/>
      <c r="O228" s="191" t="str">
        <f t="shared" si="6"/>
        <v xml:space="preserve"> </v>
      </c>
      <c r="P228" s="183"/>
      <c r="Q228" s="183"/>
      <c r="R228" s="184"/>
      <c r="Y228" s="200" t="s">
        <v>209</v>
      </c>
      <c r="AE228" s="66" t="s">
        <v>209</v>
      </c>
    </row>
    <row r="229" spans="1:31" ht="15">
      <c r="A229" s="13" t="s">
        <v>701</v>
      </c>
      <c r="B229" s="13"/>
      <c r="C229" s="13"/>
      <c r="D229" s="199"/>
      <c r="E229" s="199"/>
      <c r="F229" s="199"/>
      <c r="G229" s="199"/>
      <c r="H229" s="199"/>
      <c r="I229" s="199"/>
      <c r="J229" s="199"/>
      <c r="K229" s="199"/>
      <c r="L229" s="199"/>
      <c r="M229" s="199"/>
      <c r="N229" s="199"/>
      <c r="O229" s="191" t="str">
        <f t="shared" si="6"/>
        <v xml:space="preserve"> </v>
      </c>
      <c r="P229" s="183"/>
      <c r="Q229" s="183"/>
      <c r="R229" s="184"/>
      <c r="Y229" s="200" t="s">
        <v>210</v>
      </c>
      <c r="AE229" s="66" t="s">
        <v>210</v>
      </c>
    </row>
    <row r="230" spans="1:31" ht="15">
      <c r="A230" s="13" t="s">
        <v>702</v>
      </c>
      <c r="B230" s="13"/>
      <c r="C230" s="13"/>
      <c r="D230" s="199"/>
      <c r="E230" s="199"/>
      <c r="F230" s="199"/>
      <c r="G230" s="199"/>
      <c r="H230" s="199"/>
      <c r="I230" s="199"/>
      <c r="J230" s="199"/>
      <c r="K230" s="199"/>
      <c r="L230" s="199"/>
      <c r="M230" s="199"/>
      <c r="N230" s="199"/>
      <c r="O230" s="191" t="str">
        <f t="shared" si="6"/>
        <v xml:space="preserve"> </v>
      </c>
      <c r="P230" s="183"/>
      <c r="Q230" s="183"/>
      <c r="R230" s="184"/>
      <c r="Y230" s="200" t="s">
        <v>211</v>
      </c>
      <c r="AE230" s="66" t="s">
        <v>211</v>
      </c>
    </row>
    <row r="231" spans="1:31" ht="15">
      <c r="A231" s="13" t="s">
        <v>703</v>
      </c>
      <c r="B231" s="13"/>
      <c r="C231" s="13"/>
      <c r="D231" s="199"/>
      <c r="E231" s="199"/>
      <c r="F231" s="199"/>
      <c r="G231" s="199"/>
      <c r="H231" s="199"/>
      <c r="I231" s="199"/>
      <c r="J231" s="199"/>
      <c r="K231" s="199"/>
      <c r="L231" s="199"/>
      <c r="M231" s="199"/>
      <c r="N231" s="199"/>
      <c r="O231" s="191" t="str">
        <f t="shared" si="6"/>
        <v xml:space="preserve"> </v>
      </c>
      <c r="P231" s="183"/>
      <c r="Q231" s="183"/>
      <c r="R231" s="184"/>
      <c r="Y231" s="200" t="s">
        <v>212</v>
      </c>
      <c r="AE231" s="66" t="s">
        <v>212</v>
      </c>
    </row>
    <row r="232" spans="1:31" ht="15">
      <c r="A232" s="13" t="s">
        <v>704</v>
      </c>
      <c r="B232" s="13"/>
      <c r="C232" s="13"/>
      <c r="D232" s="199"/>
      <c r="E232" s="199"/>
      <c r="F232" s="199"/>
      <c r="G232" s="199"/>
      <c r="H232" s="199"/>
      <c r="I232" s="199"/>
      <c r="J232" s="199"/>
      <c r="K232" s="199"/>
      <c r="L232" s="199"/>
      <c r="M232" s="199"/>
      <c r="N232" s="199"/>
      <c r="O232" s="191" t="str">
        <f t="shared" si="6"/>
        <v xml:space="preserve"> </v>
      </c>
      <c r="P232" s="183"/>
      <c r="Q232" s="183"/>
      <c r="R232" s="184"/>
      <c r="Y232" s="200" t="s">
        <v>213</v>
      </c>
      <c r="AE232" s="66" t="s">
        <v>213</v>
      </c>
    </row>
    <row r="233" spans="1:31" ht="15">
      <c r="A233" s="13" t="s">
        <v>705</v>
      </c>
      <c r="B233" s="13"/>
      <c r="C233" s="13"/>
      <c r="D233" s="199"/>
      <c r="E233" s="199"/>
      <c r="F233" s="199"/>
      <c r="G233" s="199"/>
      <c r="H233" s="199"/>
      <c r="I233" s="199"/>
      <c r="J233" s="199"/>
      <c r="K233" s="199"/>
      <c r="L233" s="199"/>
      <c r="M233" s="199"/>
      <c r="N233" s="199"/>
      <c r="O233" s="191" t="str">
        <f t="shared" si="6"/>
        <v xml:space="preserve"> </v>
      </c>
      <c r="P233" s="183"/>
      <c r="Q233" s="183"/>
      <c r="R233" s="184"/>
      <c r="Y233" s="200" t="s">
        <v>214</v>
      </c>
      <c r="AE233" s="66" t="s">
        <v>214</v>
      </c>
    </row>
    <row r="234" spans="1:31" ht="15">
      <c r="A234" s="13" t="s">
        <v>706</v>
      </c>
      <c r="B234" s="13"/>
      <c r="C234" s="13"/>
      <c r="D234" s="199"/>
      <c r="E234" s="199"/>
      <c r="F234" s="199"/>
      <c r="G234" s="199"/>
      <c r="H234" s="199"/>
      <c r="I234" s="199"/>
      <c r="J234" s="199"/>
      <c r="K234" s="199"/>
      <c r="L234" s="199"/>
      <c r="M234" s="199"/>
      <c r="N234" s="199"/>
      <c r="O234" s="191" t="str">
        <f t="shared" si="6"/>
        <v xml:space="preserve"> </v>
      </c>
      <c r="P234" s="183"/>
      <c r="Q234" s="183"/>
      <c r="R234" s="184"/>
      <c r="Y234" s="200" t="s">
        <v>215</v>
      </c>
      <c r="AE234" s="66" t="s">
        <v>215</v>
      </c>
    </row>
    <row r="235" spans="1:31" ht="15">
      <c r="A235" s="13" t="s">
        <v>707</v>
      </c>
      <c r="B235" s="13"/>
      <c r="C235" s="13"/>
      <c r="D235" s="199"/>
      <c r="E235" s="199"/>
      <c r="F235" s="199"/>
      <c r="G235" s="199"/>
      <c r="H235" s="199"/>
      <c r="I235" s="199"/>
      <c r="J235" s="199"/>
      <c r="K235" s="199"/>
      <c r="L235" s="199"/>
      <c r="M235" s="199"/>
      <c r="N235" s="199"/>
      <c r="O235" s="191" t="str">
        <f t="shared" si="6"/>
        <v xml:space="preserve"> </v>
      </c>
      <c r="P235" s="183"/>
      <c r="Q235" s="183"/>
      <c r="R235" s="184"/>
      <c r="Y235" s="200" t="s">
        <v>216</v>
      </c>
      <c r="AE235" s="66" t="s">
        <v>216</v>
      </c>
    </row>
    <row r="236" spans="1:31" ht="15">
      <c r="A236" s="13" t="s">
        <v>708</v>
      </c>
      <c r="B236" s="13"/>
      <c r="C236" s="13"/>
      <c r="D236" s="199"/>
      <c r="E236" s="199"/>
      <c r="F236" s="199"/>
      <c r="G236" s="199"/>
      <c r="H236" s="199"/>
      <c r="I236" s="199"/>
      <c r="J236" s="199"/>
      <c r="K236" s="199"/>
      <c r="L236" s="199"/>
      <c r="M236" s="199"/>
      <c r="N236" s="199"/>
      <c r="O236" s="191" t="str">
        <f t="shared" si="6"/>
        <v xml:space="preserve"> </v>
      </c>
      <c r="P236" s="183"/>
      <c r="Q236" s="183"/>
      <c r="R236" s="184"/>
      <c r="Y236" s="200" t="s">
        <v>217</v>
      </c>
      <c r="AE236" s="66" t="s">
        <v>217</v>
      </c>
    </row>
    <row r="237" spans="1:31" ht="15">
      <c r="A237" s="13" t="s">
        <v>709</v>
      </c>
      <c r="B237" s="13"/>
      <c r="C237" s="13"/>
      <c r="D237" s="199"/>
      <c r="E237" s="199"/>
      <c r="F237" s="199"/>
      <c r="G237" s="199"/>
      <c r="H237" s="199"/>
      <c r="I237" s="199"/>
      <c r="J237" s="199"/>
      <c r="K237" s="199"/>
      <c r="L237" s="199"/>
      <c r="M237" s="199"/>
      <c r="N237" s="199"/>
      <c r="O237" s="191" t="str">
        <f t="shared" si="6"/>
        <v xml:space="preserve"> </v>
      </c>
      <c r="P237" s="183"/>
      <c r="Q237" s="183"/>
      <c r="R237" s="184"/>
      <c r="Y237" s="200" t="s">
        <v>218</v>
      </c>
      <c r="AE237" s="66" t="s">
        <v>218</v>
      </c>
    </row>
    <row r="238" spans="1:31" ht="15">
      <c r="A238" s="13" t="s">
        <v>710</v>
      </c>
      <c r="B238" s="13"/>
      <c r="C238" s="13"/>
      <c r="D238" s="199"/>
      <c r="E238" s="199"/>
      <c r="F238" s="199"/>
      <c r="G238" s="199"/>
      <c r="H238" s="199"/>
      <c r="I238" s="199"/>
      <c r="J238" s="199"/>
      <c r="K238" s="199"/>
      <c r="L238" s="199"/>
      <c r="M238" s="199"/>
      <c r="N238" s="199"/>
      <c r="O238" s="191" t="str">
        <f t="shared" si="6"/>
        <v xml:space="preserve"> </v>
      </c>
      <c r="P238" s="183"/>
      <c r="Q238" s="183"/>
      <c r="R238" s="184"/>
      <c r="Y238" s="200" t="s">
        <v>219</v>
      </c>
      <c r="AE238" s="66" t="s">
        <v>219</v>
      </c>
    </row>
    <row r="239" spans="1:31" ht="15">
      <c r="A239" s="13" t="s">
        <v>711</v>
      </c>
      <c r="B239" s="13"/>
      <c r="C239" s="13"/>
      <c r="D239" s="199"/>
      <c r="E239" s="199"/>
      <c r="F239" s="199"/>
      <c r="G239" s="199"/>
      <c r="H239" s="199"/>
      <c r="I239" s="199"/>
      <c r="J239" s="199"/>
      <c r="K239" s="199"/>
      <c r="L239" s="199"/>
      <c r="M239" s="199"/>
      <c r="N239" s="199"/>
      <c r="O239" s="191" t="str">
        <f t="shared" si="6"/>
        <v xml:space="preserve"> </v>
      </c>
      <c r="P239" s="183"/>
      <c r="Q239" s="183"/>
      <c r="R239" s="184"/>
      <c r="Y239" s="200" t="s">
        <v>220</v>
      </c>
      <c r="AE239" s="66" t="s">
        <v>220</v>
      </c>
    </row>
    <row r="240" spans="1:31" ht="15">
      <c r="A240" s="13" t="s">
        <v>712</v>
      </c>
      <c r="B240" s="13"/>
      <c r="C240" s="13"/>
      <c r="D240" s="199"/>
      <c r="E240" s="199"/>
      <c r="F240" s="199"/>
      <c r="G240" s="199"/>
      <c r="H240" s="199"/>
      <c r="I240" s="199"/>
      <c r="J240" s="199"/>
      <c r="K240" s="199"/>
      <c r="L240" s="199"/>
      <c r="M240" s="199"/>
      <c r="N240" s="199"/>
      <c r="O240" s="191" t="str">
        <f t="shared" si="6"/>
        <v xml:space="preserve"> </v>
      </c>
      <c r="P240" s="183"/>
      <c r="Q240" s="183"/>
      <c r="R240" s="184"/>
      <c r="Y240" s="200" t="s">
        <v>221</v>
      </c>
      <c r="AE240" s="66" t="s">
        <v>221</v>
      </c>
    </row>
    <row r="241" spans="1:25" ht="15">
      <c r="A241" s="192" t="s">
        <v>399</v>
      </c>
      <c r="B241" s="189">
        <f>SUM(B191:B240)</f>
        <v>0</v>
      </c>
      <c r="C241" s="139"/>
      <c r="D241" s="139"/>
      <c r="E241" s="139"/>
      <c r="Y241" s="200" t="s">
        <v>222</v>
      </c>
    </row>
    <row r="242" spans="1:25" ht="15">
      <c r="A242" s="139"/>
      <c r="B242" s="139"/>
      <c r="C242" s="139"/>
      <c r="D242" s="139"/>
      <c r="E242" s="139"/>
      <c r="F242" s="139"/>
      <c r="G242" s="139"/>
      <c r="H242" s="139"/>
      <c r="I242" s="139"/>
      <c r="J242" s="139"/>
      <c r="Y242" s="200" t="s">
        <v>223</v>
      </c>
    </row>
    <row r="243" spans="1:25" ht="15">
      <c r="F243" s="139"/>
      <c r="G243" s="139"/>
      <c r="H243" s="139"/>
      <c r="I243" s="139"/>
      <c r="J243" s="139"/>
      <c r="K243" s="139"/>
      <c r="Y243" s="200" t="s">
        <v>224</v>
      </c>
    </row>
    <row r="244" spans="1:25" ht="15">
      <c r="F244" s="139"/>
      <c r="G244" s="139"/>
      <c r="H244" s="139"/>
      <c r="I244" s="139"/>
      <c r="J244" s="139"/>
      <c r="K244" s="139"/>
      <c r="Y244" s="200" t="s">
        <v>225</v>
      </c>
    </row>
    <row r="245" spans="1:25" ht="15">
      <c r="C245" s="139"/>
      <c r="D245" s="139"/>
      <c r="E245" s="139"/>
      <c r="F245" s="139"/>
      <c r="G245" s="139"/>
      <c r="H245" s="139"/>
      <c r="I245" s="139"/>
      <c r="J245" s="139"/>
      <c r="Y245" s="200" t="s">
        <v>226</v>
      </c>
    </row>
    <row r="246" spans="1:25" ht="15">
      <c r="Y246" s="200" t="s">
        <v>227</v>
      </c>
    </row>
    <row r="247" spans="1:25" ht="15">
      <c r="Y247" s="200" t="s">
        <v>228</v>
      </c>
    </row>
    <row r="248" spans="1:25" ht="15">
      <c r="Y248" s="200" t="s">
        <v>229</v>
      </c>
    </row>
    <row r="249" spans="1:25" ht="15">
      <c r="Y249" s="200" t="s">
        <v>230</v>
      </c>
    </row>
    <row r="250" spans="1:25" ht="15">
      <c r="Y250" s="200" t="s">
        <v>231</v>
      </c>
    </row>
    <row r="251" spans="1:25" ht="15">
      <c r="Y251" s="200" t="s">
        <v>232</v>
      </c>
    </row>
    <row r="252" spans="1:25" ht="15">
      <c r="Y252" s="200" t="s">
        <v>233</v>
      </c>
    </row>
    <row r="253" spans="1:25" ht="15">
      <c r="Y253" s="200" t="s">
        <v>234</v>
      </c>
    </row>
    <row r="254" spans="1:25" ht="15">
      <c r="Y254" s="200" t="s">
        <v>235</v>
      </c>
    </row>
    <row r="255" spans="1:25" ht="15">
      <c r="Y255" s="200" t="s">
        <v>236</v>
      </c>
    </row>
    <row r="256" spans="1:25" ht="15">
      <c r="Y256" s="200" t="s">
        <v>237</v>
      </c>
    </row>
    <row r="257" spans="25:25" ht="15">
      <c r="Y257" s="200" t="s">
        <v>238</v>
      </c>
    </row>
    <row r="258" spans="25:25" ht="15">
      <c r="Y258" s="200" t="s">
        <v>239</v>
      </c>
    </row>
    <row r="259" spans="25:25" ht="15">
      <c r="Y259" s="200" t="s">
        <v>240</v>
      </c>
    </row>
    <row r="260" spans="25:25" ht="15">
      <c r="Y260" s="200" t="s">
        <v>241</v>
      </c>
    </row>
    <row r="261" spans="25:25" ht="15">
      <c r="Y261" s="200" t="s">
        <v>242</v>
      </c>
    </row>
    <row r="262" spans="25:25" ht="15">
      <c r="Y262" s="200" t="s">
        <v>243</v>
      </c>
    </row>
    <row r="263" spans="25:25" ht="15">
      <c r="Y263" s="200" t="s">
        <v>244</v>
      </c>
    </row>
    <row r="264" spans="25:25" ht="15">
      <c r="Y264" s="200" t="s">
        <v>245</v>
      </c>
    </row>
    <row r="265" spans="25:25" ht="15">
      <c r="Y265" s="200" t="s">
        <v>246</v>
      </c>
    </row>
    <row r="266" spans="25:25" ht="15">
      <c r="Y266" s="200" t="s">
        <v>247</v>
      </c>
    </row>
    <row r="267" spans="25:25" ht="15">
      <c r="Y267" s="200" t="s">
        <v>248</v>
      </c>
    </row>
    <row r="268" spans="25:25" ht="15">
      <c r="Y268" s="200" t="s">
        <v>249</v>
      </c>
    </row>
    <row r="269" spans="25:25" ht="15">
      <c r="Y269" s="200" t="s">
        <v>250</v>
      </c>
    </row>
    <row r="270" spans="25:25" ht="15">
      <c r="Y270" s="200" t="s">
        <v>251</v>
      </c>
    </row>
  </sheetData>
  <sheetProtection algorithmName="SHA-512" hashValue="M2wvWnl/Rp5G+n8NQv+t2okzYV7XngtUlHiRuM5iOviekt4vg1/cdYv9HGW9QWdwcFbxtgYNYCMzBr9eKUxMEQ==" saltValue="AR2eXaZ9UkruW6YU1rZahQ==" spinCount="100000" sheet="1" objects="1" scenarios="1"/>
  <mergeCells count="28">
    <mergeCell ref="B15:J15"/>
    <mergeCell ref="B16:J16"/>
    <mergeCell ref="G18:H18"/>
    <mergeCell ref="A3:K3"/>
    <mergeCell ref="A4:J6"/>
    <mergeCell ref="A7:L7"/>
    <mergeCell ref="B10:J10"/>
    <mergeCell ref="B11:J11"/>
    <mergeCell ref="B12:J12"/>
    <mergeCell ref="D20:E20"/>
    <mergeCell ref="F20:G20"/>
    <mergeCell ref="V39:X39"/>
    <mergeCell ref="V40:X40"/>
    <mergeCell ref="V41:X41"/>
    <mergeCell ref="K19:N19"/>
    <mergeCell ref="V67:X67"/>
    <mergeCell ref="V68:X68"/>
    <mergeCell ref="V50:X50"/>
    <mergeCell ref="V51:X51"/>
    <mergeCell ref="V59:X59"/>
    <mergeCell ref="V60:X60"/>
    <mergeCell ref="V61:X61"/>
    <mergeCell ref="V62:X62"/>
    <mergeCell ref="V63:X63"/>
    <mergeCell ref="V64:X64"/>
    <mergeCell ref="V65:X65"/>
    <mergeCell ref="V66:X66"/>
    <mergeCell ref="V42:X42"/>
  </mergeCells>
  <conditionalFormatting sqref="A22:B22 B23">
    <cfRule type="expression" dxfId="8" priority="4">
      <formula>$B$21=""</formula>
    </cfRule>
  </conditionalFormatting>
  <conditionalFormatting sqref="A22:B24">
    <cfRule type="expression" dxfId="7" priority="5">
      <formula>$B$21=""</formula>
    </cfRule>
  </conditionalFormatting>
  <conditionalFormatting sqref="B37:C37 J37:O37 D37:I240 J38:X40 A38:C240 J41:O189 P42:X189 J190:X240 A241:R242">
    <cfRule type="expression" dxfId="6" priority="1">
      <formula>OR(#REF!="No", #REF!="")</formula>
    </cfRule>
  </conditionalFormatting>
  <conditionalFormatting sqref="D20:E20">
    <cfRule type="expression" priority="6">
      <formula>$H$19="Yes"</formula>
    </cfRule>
    <cfRule type="expression" dxfId="5" priority="7">
      <formula>$H$19="No"</formula>
    </cfRule>
  </conditionalFormatting>
  <conditionalFormatting sqref="D20:G20">
    <cfRule type="expression" dxfId="4" priority="8">
      <formula>$H$19=""</formula>
    </cfRule>
  </conditionalFormatting>
  <conditionalFormatting sqref="F20:G20">
    <cfRule type="expression" dxfId="3" priority="9">
      <formula>$H$19="No"</formula>
    </cfRule>
    <cfRule type="expression" dxfId="2" priority="10">
      <formula>$H$19="Yes"</formula>
    </cfRule>
  </conditionalFormatting>
  <conditionalFormatting sqref="P40 P42:P188">
    <cfRule type="expression" dxfId="1" priority="3">
      <formula>OR($Q$38="No",$Q$38="")</formula>
    </cfRule>
  </conditionalFormatting>
  <conditionalFormatting sqref="Q41:X41">
    <cfRule type="expression" dxfId="0" priority="2">
      <formula>OR(#REF!="No", #REF!="")</formula>
    </cfRule>
  </conditionalFormatting>
  <dataValidations count="23">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O190:R190" xr:uid="{A4A635B5-2910-4918-8552-83BA8F54A1FF}">
      <formula1>30</formula1>
      <formula2>100</formula2>
    </dataValidation>
    <dataValidation allowBlank="1" showInputMessage="1" showErrorMessage="1" prompt="Average grade of all the courses._x000a_This is different from the GPA calculation" sqref="C39" xr:uid="{7AEC4D7D-1D98-4D2E-B06C-6DDB049DFCD0}"/>
    <dataValidation allowBlank="1" showInputMessage="1" showErrorMessage="1" prompt="This cell should show your total amount of credits done during your BSc._x000a__x000a__x000a_" sqref="B38" xr:uid="{489E6ED4-82F1-41E5-97DB-13D88D6A65B9}"/>
    <dataValidation allowBlank="1" showInputMessage="1" showErrorMessage="1" prompt="This column should be filled with the local grades, as stated in your official Transcript of Records." sqref="C37" xr:uid="{E23A26B5-5F86-4894-8C48-BE212D2DFBA9}"/>
    <dataValidation allowBlank="1" showInputMessage="1" showErrorMessage="1" prompt="This column should be filled with the local credits as stated in your official Transcript of Records." sqref="B37" xr:uid="{B646CAB6-836A-42DD-AE8C-1CB2E0AEDFD1}"/>
    <dataValidation allowBlank="1" sqref="V40:X68 C191:C240" xr:uid="{AE95F856-BAD6-4B80-A83C-96D17F0ACE94}"/>
    <dataValidation type="textLength" operator="lessThan" allowBlank="1" showInputMessage="1" showErrorMessage="1" promptTitle="University" prompt="The English name of your home university." sqref="B12:J12" xr:uid="{2B332FCC-F93A-419E-919C-CF0A9748A8BA}">
      <formula1>101</formula1>
    </dataValidation>
    <dataValidation type="textLength" operator="lessThan" allowBlank="1" showInputMessage="1" showErrorMessage="1" promptTitle="Name" prompt="Use your full name." sqref="B10:J10" xr:uid="{FF22075F-7037-47EB-81F7-412039027E04}">
      <formula1>101</formula1>
    </dataValidation>
    <dataValidation type="textLength" operator="lessThan" allowBlank="1" showInputMessage="1" showErrorMessage="1" promptTitle="Degree" prompt="The full English title of your qualifying degree." sqref="B15:J15" xr:uid="{1FDD2B5D-CB96-4C5D-9767-4FB387F09042}">
      <formula1>101</formula1>
    </dataValidation>
    <dataValidation type="custom" allowBlank="1" showInputMessage="1" showErrorMessage="1" errorTitle="Error" error="Hej. Make sure to type only numbers and the correct decimal symbol :)" promptTitle="Min. grade" prompt="Lowest possible grade at your home university." sqref="B23" xr:uid="{331B41ED-E20E-4AEA-ACC8-70AE87C56967}">
      <formula1>IF(B21="Numbers", AND(ISNUMBER(B23),B23&gt;=-10,B23&lt;=100), ISTEXT(B23))</formula1>
    </dataValidation>
    <dataValidation type="list" operator="lessThan" allowBlank="1" showInputMessage="1" showErrorMessage="1" promptTitle="Degree" prompt="The full English title of your qualifying degree." sqref="B16:J16" xr:uid="{FC99F7B1-CB94-4061-B312-F55A2066AD51}">
      <formula1>$Y$9:$Y$13</formula1>
    </dataValidation>
    <dataValidation allowBlank="1" showInputMessage="1" showErrorMessage="1" promptTitle="Courses' description" prompt="Only insert the links if the webpage information is in English!_x000a_If the information is in your original language, then upload a PDF to DANS with the information translated" sqref="P39" xr:uid="{1FC9CC47-0AB9-402E-B5E6-C408E4EA6807}"/>
    <dataValidation type="list" allowBlank="1" showInputMessage="1" showErrorMessage="1" sqref="B21" xr:uid="{C033F08D-2987-4D2C-BD68-49BE330E9D62}">
      <formula1>$L$12:$L$14</formula1>
    </dataValidation>
    <dataValidation type="list" allowBlank="1" showInputMessage="1" showErrorMessage="1" sqref="H19 Q38" xr:uid="{3A85AF7A-9E5F-4976-98D0-D7E64E81CD8F}">
      <formula1>$L$10:$L$11</formula1>
    </dataValidation>
    <dataValidation type="whole" allowBlank="1" showErrorMessage="1" errorTitle="Student number error." error="Please insert your current 6-digit student number. (e.g. 210000)" sqref="F20" xr:uid="{8C3AE2E9-2D64-4EE1-96A8-04C19FD1B834}">
      <formula1>160000</formula1>
      <formula2>290000</formula2>
    </dataValidation>
    <dataValidation type="custom" allowBlank="1" showInputMessage="1" showErrorMessage="1" errorTitle="Error" error="Hej. Make sure to type only numbers and the correct decimal symbol :)" promptTitle="Min. grade" prompt="Lowest possible grade at your home university." sqref="B22" xr:uid="{AE1B658D-D84C-41E3-BC83-146AB2F9FFFD}">
      <formula1>IF(B21="Numbers", AND(ISNUMBER(B22),B22&gt;=-10,B22&lt;=100), ISTEXT(B22))</formula1>
    </dataValidation>
    <dataValidation type="decimal" allowBlank="1" showInputMessage="1" showErrorMessage="1" errorTitle="ERROR" error="Please make sure to type everything manually. Don't copy&amp;paste. _x000a_Make sure to use correct decimal marker &quot;.&quot; or &quot;,&quot;" sqref="B40:B50 C40:C189" xr:uid="{8D4FCBC7-A66A-48F2-BA36-FA6AC45AFDD1}">
      <formula1>0</formula1>
      <formula2>10000</formula2>
    </dataValidation>
    <dataValidation allowBlank="1" showInputMessage="1" showErrorMessage="1" prompt="Estimated percentage of credits that are not relevant to the course." sqref="O38" xr:uid="{C076C1BB-54C1-4FB7-AA10-27E434943695}"/>
    <dataValidation type="decimal" operator="lessThan" allowBlank="1" showInputMessage="1" showErrorMessage="1" promptTitle="Min. credits" prompt="Credits as used by your home university." sqref="B18" xr:uid="{F26A7CD7-1D61-4B89-BFF9-C3F47B688DD1}">
      <formula1>1000</formula1>
    </dataValidation>
    <dataValidation type="decimal" operator="lessThan" allowBlank="1" showInputMessage="1" showErrorMessage="1" promptTitle="Nominal Length" prompt="Nominal length in years of qualifying education, assuming full-time study." sqref="B17" xr:uid="{690B95B3-7493-4A44-BE70-5944F6B2CA2D}">
      <formula1>10</formula1>
    </dataValidation>
    <dataValidation type="list" allowBlank="1" showInputMessage="1" promptTitle="Select from drop down menu" prompt="Use the searchable drop-down menu, to choose the country where you have obtained your qualifying degree. Search for country's Initials_x000a_" sqref="B11:J11" xr:uid="{36C9034D-DA01-4235-8460-0BE17A3A0923}">
      <formula1>$Y$22:$Y$270</formula1>
    </dataValidation>
    <dataValidation type="whole" allowBlank="1" showInputMessage="1" showErrorMessage="1" error="Only include major course contributions greater than or equal to 30% and only contributions where the subject(s) is being taught as distinguished from merely being used._x000a_Don't add the &quot;%&quot; symbol. Instead of 50% just write 50." sqref="D40:N240" xr:uid="{9E922F78-D59A-4E45-891D-405A01CE6D05}">
      <formula1>30</formula1>
      <formula2>100</formula2>
    </dataValidation>
    <dataValidation type="custom" allowBlank="1" showInputMessage="1" showErrorMessage="1" errorTitle="Error" error="Hej. Make sure to type only numbers and the correct decimal symbol :)" promptTitle="Min. grade" prompt="Lowest possible grade at your home university." sqref="B24" xr:uid="{1412CA5C-304B-47F6-BF52-00C6C5A298DD}">
      <formula1>IF(B21="Numbers", AND(ISNUMBER(B24),B24&gt;=-10,B24&lt;=100), ISTEXT(B24))</formula1>
    </dataValidation>
  </dataValidations>
  <hyperlinks>
    <hyperlink ref="D37" r:id="rId1" display="https://kurser.dtu.dk/course/2024-2025/01003" xr:uid="{A18E42C0-3263-47FD-A76F-A25C802CAC93}"/>
    <hyperlink ref="E37" r:id="rId2" xr:uid="{A9630C05-BB99-4828-862E-E12F899B2350}"/>
    <hyperlink ref="F37" r:id="rId3" xr:uid="{EBA0948C-F0F6-4712-A5D1-1A9451672E94}"/>
    <hyperlink ref="G37" r:id="rId4" display="Mechanics (Newton’s law’s, dynamics, fluid mechanics, etc." xr:uid="{B48635AD-B32E-42D1-A2F1-A49A9CE3901E}"/>
    <hyperlink ref="H37" r:id="rId5" display="https://kurser.dtu.dk/course/2024-2025/10034" xr:uid="{11E32399-8BD8-446D-B8E8-4F49B33FE97C}"/>
    <hyperlink ref="I37" r:id="rId6" display="https://kurser.dtu.dk/course/2024-2025/10036" xr:uid="{A7C37D8E-9EFD-4423-9CF5-6EFF73B9B9E4}"/>
    <hyperlink ref="J37" r:id="rId7" xr:uid="{8DB7940A-E96A-4A75-B857-4700E773663C}"/>
    <hyperlink ref="K37" r:id="rId8" xr:uid="{7AE057E9-DA74-4A90-8F20-40DC95F09C96}"/>
    <hyperlink ref="L37" r:id="rId9" display="Basic programming _x000a_(Loops, calls, conditions, etc.)" xr:uid="{CEDDF929-1D2C-491A-B54B-38A85F4039AE}"/>
    <hyperlink ref="M37" r:id="rId10" xr:uid="{4C8C0450-56DD-4481-963B-9DDF3D9132B9}"/>
    <hyperlink ref="N37" r:id="rId11" xr:uid="{CA34AD38-72AE-49A2-8FDA-BF8D7B3FF038}"/>
  </hyperlinks>
  <pageMargins left="0.7" right="0.7" top="0.75" bottom="0.75" header="0.3" footer="0.3"/>
  <pageSetup scale="64" fitToHeight="0" orientation="landscape" horizontalDpi="1200" verticalDpi="1200"/>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sheetPr>
  <dimension ref="A1:J74"/>
  <sheetViews>
    <sheetView showGridLines="0" zoomScaleNormal="100" workbookViewId="0">
      <selection activeCell="A17" sqref="A17:J29"/>
    </sheetView>
  </sheetViews>
  <sheetFormatPr defaultColWidth="9.140625" defaultRowHeight="15"/>
  <cols>
    <col min="1" max="1" width="28.85546875" style="8" customWidth="1"/>
    <col min="2" max="2" width="43.42578125" style="8" customWidth="1"/>
    <col min="3" max="16384" width="9.140625" style="8"/>
  </cols>
  <sheetData>
    <row r="1" spans="1:10" ht="34.5" thickBot="1">
      <c r="A1" s="230" t="s">
        <v>356</v>
      </c>
      <c r="B1" s="231"/>
      <c r="C1" s="231"/>
      <c r="D1" s="231"/>
      <c r="E1" s="231"/>
      <c r="F1" s="231"/>
      <c r="G1" s="231"/>
      <c r="H1" s="231"/>
      <c r="I1" s="231"/>
      <c r="J1" s="232"/>
    </row>
    <row r="2" spans="1:10" ht="23.25">
      <c r="A2" s="233" t="str">
        <f>'Pre-mapping'!A2:J2</f>
        <v>Earth and Space Physics and Engineering</v>
      </c>
      <c r="B2" s="234"/>
      <c r="C2" s="234"/>
      <c r="D2" s="234"/>
      <c r="E2" s="234"/>
      <c r="F2" s="234"/>
      <c r="G2" s="234"/>
      <c r="H2" s="234"/>
      <c r="I2" s="234"/>
      <c r="J2" s="235"/>
    </row>
    <row r="3" spans="1:10" s="1" customFormat="1">
      <c r="A3" s="225" t="s">
        <v>367</v>
      </c>
      <c r="B3" s="226"/>
      <c r="C3" s="226"/>
      <c r="D3" s="226"/>
      <c r="E3" s="226"/>
      <c r="F3" s="226"/>
      <c r="G3" s="226"/>
      <c r="H3" s="226"/>
      <c r="I3" s="226"/>
      <c r="J3" s="227"/>
    </row>
    <row r="4" spans="1:10">
      <c r="A4" s="225"/>
      <c r="B4" s="226"/>
      <c r="C4" s="226"/>
      <c r="D4" s="226"/>
      <c r="E4" s="226"/>
      <c r="F4" s="226"/>
      <c r="G4" s="226"/>
      <c r="H4" s="226"/>
      <c r="I4" s="226"/>
      <c r="J4" s="227"/>
    </row>
    <row r="5" spans="1:10">
      <c r="A5" s="225"/>
      <c r="B5" s="226"/>
      <c r="C5" s="226"/>
      <c r="D5" s="226"/>
      <c r="E5" s="226"/>
      <c r="F5" s="226"/>
      <c r="G5" s="226"/>
      <c r="H5" s="226"/>
      <c r="I5" s="226"/>
      <c r="J5" s="227"/>
    </row>
    <row r="6" spans="1:10">
      <c r="A6" s="225"/>
      <c r="B6" s="226"/>
      <c r="C6" s="226"/>
      <c r="D6" s="226"/>
      <c r="E6" s="226"/>
      <c r="F6" s="226"/>
      <c r="G6" s="226"/>
      <c r="H6" s="226"/>
      <c r="I6" s="226"/>
      <c r="J6" s="227"/>
    </row>
    <row r="7" spans="1:10" ht="15.75" thickBot="1">
      <c r="A7" s="7"/>
      <c r="J7" s="9"/>
    </row>
    <row r="8" spans="1:10">
      <c r="A8" s="29" t="s">
        <v>252</v>
      </c>
      <c r="B8" s="236">
        <f>GPA!B10</f>
        <v>0</v>
      </c>
      <c r="C8" s="237"/>
      <c r="D8" s="237"/>
      <c r="E8" s="237"/>
      <c r="F8" s="237"/>
      <c r="G8" s="237"/>
      <c r="H8" s="237"/>
      <c r="I8" s="237"/>
      <c r="J8" s="238"/>
    </row>
    <row r="9" spans="1:10">
      <c r="A9" s="30" t="s">
        <v>1</v>
      </c>
      <c r="B9" s="239">
        <f>GPA!B11</f>
        <v>0</v>
      </c>
      <c r="C9" s="240"/>
      <c r="D9" s="240"/>
      <c r="E9" s="240"/>
      <c r="F9" s="240"/>
      <c r="G9" s="240"/>
      <c r="H9" s="240"/>
      <c r="I9" s="240"/>
      <c r="J9" s="241"/>
    </row>
    <row r="10" spans="1:10">
      <c r="A10" s="30" t="s">
        <v>0</v>
      </c>
      <c r="B10" s="239">
        <f>GPA!B12</f>
        <v>0</v>
      </c>
      <c r="C10" s="240"/>
      <c r="D10" s="240"/>
      <c r="E10" s="240"/>
      <c r="F10" s="240"/>
      <c r="G10" s="240"/>
      <c r="H10" s="240"/>
      <c r="I10" s="240"/>
      <c r="J10" s="241"/>
    </row>
    <row r="11" spans="1:10" ht="15.75" thickBot="1">
      <c r="A11" s="4" t="s">
        <v>2</v>
      </c>
      <c r="B11" s="242">
        <f>GPA!B15</f>
        <v>0</v>
      </c>
      <c r="C11" s="243"/>
      <c r="D11" s="243"/>
      <c r="E11" s="243"/>
      <c r="F11" s="243"/>
      <c r="G11" s="243"/>
      <c r="H11" s="243"/>
      <c r="I11" s="243"/>
      <c r="J11" s="244"/>
    </row>
    <row r="12" spans="1:10">
      <c r="A12" s="3"/>
      <c r="J12" s="9"/>
    </row>
    <row r="13" spans="1:10" ht="15.75" thickBot="1">
      <c r="A13" s="3"/>
      <c r="H13" s="212"/>
      <c r="I13" s="212"/>
      <c r="J13" s="9"/>
    </row>
    <row r="14" spans="1:10" ht="23.25">
      <c r="A14" s="5" t="s">
        <v>253</v>
      </c>
      <c r="B14" s="6"/>
      <c r="C14" s="20"/>
      <c r="D14" s="20"/>
      <c r="E14" s="245" t="str">
        <f>IF(ISBLANK(A17)=TRUE,"THIS AREA IS MANDATORY; you must fill it out.","")</f>
        <v>THIS AREA IS MANDATORY; you must fill it out.</v>
      </c>
      <c r="F14" s="245"/>
      <c r="G14" s="245"/>
      <c r="H14" s="245"/>
      <c r="I14" s="245"/>
      <c r="J14" s="246"/>
    </row>
    <row r="15" spans="1:10">
      <c r="A15" s="7"/>
      <c r="J15" s="9"/>
    </row>
    <row r="16" spans="1:10">
      <c r="A16" s="253" t="s">
        <v>353</v>
      </c>
      <c r="B16" s="254"/>
      <c r="C16" s="254"/>
      <c r="D16" s="254"/>
      <c r="E16" s="254"/>
      <c r="F16" s="254"/>
      <c r="G16" s="254"/>
      <c r="H16" s="254"/>
      <c r="I16" s="254"/>
      <c r="J16" s="255"/>
    </row>
    <row r="17" spans="1:10">
      <c r="A17" s="256"/>
      <c r="B17" s="257"/>
      <c r="C17" s="257"/>
      <c r="D17" s="257"/>
      <c r="E17" s="257"/>
      <c r="F17" s="257"/>
      <c r="G17" s="257"/>
      <c r="H17" s="257"/>
      <c r="I17" s="257"/>
      <c r="J17" s="258"/>
    </row>
    <row r="18" spans="1:10">
      <c r="A18" s="256"/>
      <c r="B18" s="257"/>
      <c r="C18" s="257"/>
      <c r="D18" s="257"/>
      <c r="E18" s="257"/>
      <c r="F18" s="257"/>
      <c r="G18" s="257"/>
      <c r="H18" s="257"/>
      <c r="I18" s="257"/>
      <c r="J18" s="258"/>
    </row>
    <row r="19" spans="1:10">
      <c r="A19" s="256"/>
      <c r="B19" s="257"/>
      <c r="C19" s="257"/>
      <c r="D19" s="257"/>
      <c r="E19" s="257"/>
      <c r="F19" s="257"/>
      <c r="G19" s="257"/>
      <c r="H19" s="257"/>
      <c r="I19" s="257"/>
      <c r="J19" s="258"/>
    </row>
    <row r="20" spans="1:10">
      <c r="A20" s="256"/>
      <c r="B20" s="257"/>
      <c r="C20" s="257"/>
      <c r="D20" s="257"/>
      <c r="E20" s="257"/>
      <c r="F20" s="257"/>
      <c r="G20" s="257"/>
      <c r="H20" s="257"/>
      <c r="I20" s="257"/>
      <c r="J20" s="258"/>
    </row>
    <row r="21" spans="1:10">
      <c r="A21" s="256"/>
      <c r="B21" s="257"/>
      <c r="C21" s="257"/>
      <c r="D21" s="257"/>
      <c r="E21" s="257"/>
      <c r="F21" s="257"/>
      <c r="G21" s="257"/>
      <c r="H21" s="257"/>
      <c r="I21" s="257"/>
      <c r="J21" s="258"/>
    </row>
    <row r="22" spans="1:10">
      <c r="A22" s="256"/>
      <c r="B22" s="257"/>
      <c r="C22" s="257"/>
      <c r="D22" s="257"/>
      <c r="E22" s="257"/>
      <c r="F22" s="257"/>
      <c r="G22" s="257"/>
      <c r="H22" s="257"/>
      <c r="I22" s="257"/>
      <c r="J22" s="258"/>
    </row>
    <row r="23" spans="1:10">
      <c r="A23" s="256"/>
      <c r="B23" s="257"/>
      <c r="C23" s="257"/>
      <c r="D23" s="257"/>
      <c r="E23" s="257"/>
      <c r="F23" s="257"/>
      <c r="G23" s="257"/>
      <c r="H23" s="257"/>
      <c r="I23" s="257"/>
      <c r="J23" s="258"/>
    </row>
    <row r="24" spans="1:10">
      <c r="A24" s="256"/>
      <c r="B24" s="257"/>
      <c r="C24" s="257"/>
      <c r="D24" s="257"/>
      <c r="E24" s="257"/>
      <c r="F24" s="257"/>
      <c r="G24" s="257"/>
      <c r="H24" s="257"/>
      <c r="I24" s="257"/>
      <c r="J24" s="258"/>
    </row>
    <row r="25" spans="1:10">
      <c r="A25" s="256"/>
      <c r="B25" s="257"/>
      <c r="C25" s="257"/>
      <c r="D25" s="257"/>
      <c r="E25" s="257"/>
      <c r="F25" s="257"/>
      <c r="G25" s="257"/>
      <c r="H25" s="257"/>
      <c r="I25" s="257"/>
      <c r="J25" s="258"/>
    </row>
    <row r="26" spans="1:10">
      <c r="A26" s="256"/>
      <c r="B26" s="257"/>
      <c r="C26" s="257"/>
      <c r="D26" s="257"/>
      <c r="E26" s="257"/>
      <c r="F26" s="257"/>
      <c r="G26" s="257"/>
      <c r="H26" s="257"/>
      <c r="I26" s="257"/>
      <c r="J26" s="258"/>
    </row>
    <row r="27" spans="1:10">
      <c r="A27" s="256"/>
      <c r="B27" s="257"/>
      <c r="C27" s="257"/>
      <c r="D27" s="257"/>
      <c r="E27" s="257"/>
      <c r="F27" s="257"/>
      <c r="G27" s="257"/>
      <c r="H27" s="257"/>
      <c r="I27" s="257"/>
      <c r="J27" s="258"/>
    </row>
    <row r="28" spans="1:10">
      <c r="A28" s="256"/>
      <c r="B28" s="257"/>
      <c r="C28" s="257"/>
      <c r="D28" s="257"/>
      <c r="E28" s="257"/>
      <c r="F28" s="257"/>
      <c r="G28" s="257"/>
      <c r="H28" s="257"/>
      <c r="I28" s="257"/>
      <c r="J28" s="258"/>
    </row>
    <row r="29" spans="1:10">
      <c r="A29" s="256"/>
      <c r="B29" s="257"/>
      <c r="C29" s="257"/>
      <c r="D29" s="257"/>
      <c r="E29" s="257"/>
      <c r="F29" s="257"/>
      <c r="G29" s="257"/>
      <c r="H29" s="257"/>
      <c r="I29" s="257"/>
      <c r="J29" s="258"/>
    </row>
    <row r="30" spans="1:10">
      <c r="A30" s="7"/>
      <c r="J30" s="9"/>
    </row>
    <row r="31" spans="1:10">
      <c r="A31" s="259" t="s">
        <v>434</v>
      </c>
      <c r="B31" s="260"/>
      <c r="C31" s="260"/>
      <c r="D31" s="260"/>
      <c r="E31" s="260"/>
      <c r="F31" s="260"/>
      <c r="G31" s="260"/>
      <c r="H31" s="260"/>
      <c r="I31" s="260"/>
      <c r="J31" s="261"/>
    </row>
    <row r="32" spans="1:10" ht="18.600000000000001" customHeight="1">
      <c r="A32" s="223" t="s">
        <v>359</v>
      </c>
      <c r="B32" s="262" t="s">
        <v>360</v>
      </c>
      <c r="C32" s="251"/>
      <c r="D32" s="251"/>
      <c r="E32" s="247" t="str">
        <f>IF(OR(ISBLANK(A34)=TRUE,ISBLANK(B34)=TRUE,ISBLANK(A35)=TRUE,ISBLANK(B35)=TRUE),"THIS AREA IS MANDATORY; you must fill it out.","")</f>
        <v>THIS AREA IS MANDATORY; you must fill it out.</v>
      </c>
      <c r="F32" s="247"/>
      <c r="G32" s="247"/>
      <c r="H32" s="247"/>
      <c r="I32" s="247"/>
      <c r="J32" s="248"/>
    </row>
    <row r="33" spans="1:10">
      <c r="A33" s="224"/>
      <c r="B33" s="263"/>
      <c r="C33" s="252"/>
      <c r="D33" s="252"/>
      <c r="E33" s="249"/>
      <c r="F33" s="249"/>
      <c r="G33" s="249"/>
      <c r="H33" s="249"/>
      <c r="I33" s="249"/>
      <c r="J33" s="250"/>
    </row>
    <row r="34" spans="1:10">
      <c r="A34" s="15"/>
      <c r="B34" s="228"/>
      <c r="C34" s="228"/>
      <c r="D34" s="228"/>
      <c r="E34" s="228"/>
      <c r="F34" s="228"/>
      <c r="G34" s="228"/>
      <c r="H34" s="228"/>
      <c r="I34" s="228"/>
      <c r="J34" s="229"/>
    </row>
    <row r="35" spans="1:10">
      <c r="A35" s="15"/>
      <c r="B35" s="228"/>
      <c r="C35" s="228"/>
      <c r="D35" s="228"/>
      <c r="E35" s="228"/>
      <c r="F35" s="228"/>
      <c r="G35" s="228"/>
      <c r="H35" s="228"/>
      <c r="I35" s="228"/>
      <c r="J35" s="229"/>
    </row>
    <row r="36" spans="1:10">
      <c r="A36" s="28" t="s">
        <v>355</v>
      </c>
      <c r="B36" s="19" t="s">
        <v>366</v>
      </c>
      <c r="J36" s="9"/>
    </row>
    <row r="37" spans="1:10">
      <c r="A37" s="27"/>
      <c r="B37" s="26"/>
      <c r="C37" s="26"/>
      <c r="D37" s="26"/>
      <c r="E37" s="26"/>
      <c r="F37" s="26"/>
      <c r="G37" s="26"/>
      <c r="H37" s="26"/>
      <c r="I37" s="26"/>
      <c r="J37" s="31"/>
    </row>
    <row r="38" spans="1:10">
      <c r="A38" s="219" t="s">
        <v>361</v>
      </c>
      <c r="B38" s="220"/>
      <c r="C38" s="220"/>
      <c r="D38" s="220"/>
      <c r="E38" s="221" t="str">
        <f>IF(ISBLANK(A39)=TRUE,"THIS AREA IS MANDATORY; you must fill it out.","")</f>
        <v>THIS AREA IS MANDATORY; you must fill it out.</v>
      </c>
      <c r="F38" s="221"/>
      <c r="G38" s="221"/>
      <c r="H38" s="221"/>
      <c r="I38" s="221"/>
      <c r="J38" s="222"/>
    </row>
    <row r="39" spans="1:10">
      <c r="A39" s="213"/>
      <c r="B39" s="214"/>
      <c r="C39" s="214"/>
      <c r="D39" s="214"/>
      <c r="E39" s="214"/>
      <c r="F39" s="214"/>
      <c r="G39" s="214"/>
      <c r="H39" s="214"/>
      <c r="I39" s="214"/>
      <c r="J39" s="215"/>
    </row>
    <row r="40" spans="1:10">
      <c r="A40" s="213"/>
      <c r="B40" s="214"/>
      <c r="C40" s="214"/>
      <c r="D40" s="214"/>
      <c r="E40" s="214"/>
      <c r="F40" s="214"/>
      <c r="G40" s="214"/>
      <c r="H40" s="214"/>
      <c r="I40" s="214"/>
      <c r="J40" s="215"/>
    </row>
    <row r="41" spans="1:10">
      <c r="A41" s="213"/>
      <c r="B41" s="214"/>
      <c r="C41" s="214"/>
      <c r="D41" s="214"/>
      <c r="E41" s="214"/>
      <c r="F41" s="214"/>
      <c r="G41" s="214"/>
      <c r="H41" s="214"/>
      <c r="I41" s="214"/>
      <c r="J41" s="215"/>
    </row>
    <row r="42" spans="1:10">
      <c r="A42" s="213"/>
      <c r="B42" s="214"/>
      <c r="C42" s="214"/>
      <c r="D42" s="214"/>
      <c r="E42" s="214"/>
      <c r="F42" s="214"/>
      <c r="G42" s="214"/>
      <c r="H42" s="214"/>
      <c r="I42" s="214"/>
      <c r="J42" s="215"/>
    </row>
    <row r="43" spans="1:10">
      <c r="A43" s="213"/>
      <c r="B43" s="214"/>
      <c r="C43" s="214"/>
      <c r="D43" s="214"/>
      <c r="E43" s="214"/>
      <c r="F43" s="214"/>
      <c r="G43" s="214"/>
      <c r="H43" s="214"/>
      <c r="I43" s="214"/>
      <c r="J43" s="215"/>
    </row>
    <row r="44" spans="1:10">
      <c r="A44" s="213"/>
      <c r="B44" s="214"/>
      <c r="C44" s="214"/>
      <c r="D44" s="214"/>
      <c r="E44" s="214"/>
      <c r="F44" s="214"/>
      <c r="G44" s="214"/>
      <c r="H44" s="214"/>
      <c r="I44" s="214"/>
      <c r="J44" s="215"/>
    </row>
    <row r="45" spans="1:10">
      <c r="A45" s="213"/>
      <c r="B45" s="214"/>
      <c r="C45" s="214"/>
      <c r="D45" s="214"/>
      <c r="E45" s="214"/>
      <c r="F45" s="214"/>
      <c r="G45" s="214"/>
      <c r="H45" s="214"/>
      <c r="I45" s="214"/>
      <c r="J45" s="215"/>
    </row>
    <row r="46" spans="1:10" ht="15.75" thickBot="1">
      <c r="A46" s="216"/>
      <c r="B46" s="217"/>
      <c r="C46" s="217"/>
      <c r="D46" s="217"/>
      <c r="E46" s="217"/>
      <c r="F46" s="217"/>
      <c r="G46" s="217"/>
      <c r="H46" s="217"/>
      <c r="I46" s="217"/>
      <c r="J46" s="218"/>
    </row>
    <row r="47" spans="1:10">
      <c r="A47" s="7"/>
      <c r="J47" s="9"/>
    </row>
    <row r="48" spans="1:10" ht="15.75" thickBot="1">
      <c r="A48" s="7"/>
      <c r="J48" s="9"/>
    </row>
    <row r="49" spans="1:10" ht="21">
      <c r="A49" s="21" t="s">
        <v>254</v>
      </c>
      <c r="B49" s="22"/>
      <c r="C49" s="22"/>
      <c r="D49" s="22"/>
      <c r="E49" s="22"/>
      <c r="F49" s="22"/>
      <c r="G49" s="22"/>
      <c r="H49" s="22"/>
      <c r="I49" s="22"/>
      <c r="J49" s="53"/>
    </row>
    <row r="50" spans="1:10" ht="14.45" customHeight="1">
      <c r="A50" s="10" t="s">
        <v>725</v>
      </c>
      <c r="B50" s="51"/>
      <c r="C50" s="51"/>
      <c r="D50" s="51"/>
      <c r="E50" s="51"/>
      <c r="F50" s="51"/>
      <c r="G50" s="51"/>
      <c r="H50" s="51"/>
      <c r="I50" s="51"/>
      <c r="J50" s="52"/>
    </row>
    <row r="51" spans="1:10">
      <c r="A51" s="213"/>
      <c r="B51" s="214"/>
      <c r="C51" s="214"/>
      <c r="D51" s="214"/>
      <c r="E51" s="214"/>
      <c r="F51" s="214"/>
      <c r="G51" s="214"/>
      <c r="H51" s="214"/>
      <c r="I51" s="214"/>
      <c r="J51" s="215"/>
    </row>
    <row r="52" spans="1:10">
      <c r="A52" s="213"/>
      <c r="B52" s="214"/>
      <c r="C52" s="214"/>
      <c r="D52" s="214"/>
      <c r="E52" s="214"/>
      <c r="F52" s="214"/>
      <c r="G52" s="214"/>
      <c r="H52" s="214"/>
      <c r="I52" s="214"/>
      <c r="J52" s="215"/>
    </row>
    <row r="53" spans="1:10">
      <c r="A53" s="213"/>
      <c r="B53" s="214"/>
      <c r="C53" s="214"/>
      <c r="D53" s="214"/>
      <c r="E53" s="214"/>
      <c r="F53" s="214"/>
      <c r="G53" s="214"/>
      <c r="H53" s="214"/>
      <c r="I53" s="214"/>
      <c r="J53" s="215"/>
    </row>
    <row r="54" spans="1:10">
      <c r="A54" s="213"/>
      <c r="B54" s="214"/>
      <c r="C54" s="214"/>
      <c r="D54" s="214"/>
      <c r="E54" s="214"/>
      <c r="F54" s="214"/>
      <c r="G54" s="214"/>
      <c r="H54" s="214"/>
      <c r="I54" s="214"/>
      <c r="J54" s="215"/>
    </row>
    <row r="55" spans="1:10">
      <c r="A55" s="213"/>
      <c r="B55" s="214"/>
      <c r="C55" s="214"/>
      <c r="D55" s="214"/>
      <c r="E55" s="214"/>
      <c r="F55" s="214"/>
      <c r="G55" s="214"/>
      <c r="H55" s="214"/>
      <c r="I55" s="214"/>
      <c r="J55" s="215"/>
    </row>
    <row r="56" spans="1:10">
      <c r="A56" s="213"/>
      <c r="B56" s="214"/>
      <c r="C56" s="214"/>
      <c r="D56" s="214"/>
      <c r="E56" s="214"/>
      <c r="F56" s="214"/>
      <c r="G56" s="214"/>
      <c r="H56" s="214"/>
      <c r="I56" s="214"/>
      <c r="J56" s="215"/>
    </row>
    <row r="57" spans="1:10">
      <c r="A57" s="213"/>
      <c r="B57" s="214"/>
      <c r="C57" s="214"/>
      <c r="D57" s="214"/>
      <c r="E57" s="214"/>
      <c r="F57" s="214"/>
      <c r="G57" s="214"/>
      <c r="H57" s="214"/>
      <c r="I57" s="214"/>
      <c r="J57" s="215"/>
    </row>
    <row r="58" spans="1:10" ht="15.75" thickBot="1">
      <c r="A58" s="216"/>
      <c r="B58" s="217"/>
      <c r="C58" s="217"/>
      <c r="D58" s="217"/>
      <c r="E58" s="217"/>
      <c r="F58" s="217"/>
      <c r="G58" s="217"/>
      <c r="H58" s="217"/>
      <c r="I58" s="217"/>
      <c r="J58" s="218"/>
    </row>
    <row r="59" spans="1:10">
      <c r="A59" s="7"/>
      <c r="J59" s="9"/>
    </row>
    <row r="60" spans="1:10" ht="15.75" thickBot="1">
      <c r="A60" s="7"/>
      <c r="J60" s="9"/>
    </row>
    <row r="61" spans="1:10" ht="21">
      <c r="A61" s="21" t="s">
        <v>255</v>
      </c>
      <c r="B61" s="22"/>
      <c r="C61" s="22"/>
      <c r="D61" s="22"/>
      <c r="E61" s="22"/>
      <c r="F61" s="22"/>
      <c r="G61" s="22"/>
      <c r="H61" s="25"/>
      <c r="I61" s="23" t="s">
        <v>257</v>
      </c>
      <c r="J61" s="24"/>
    </row>
    <row r="62" spans="1:10">
      <c r="A62" s="10" t="s">
        <v>256</v>
      </c>
      <c r="J62" s="9"/>
    </row>
    <row r="63" spans="1:10">
      <c r="A63" s="213"/>
      <c r="B63" s="214"/>
      <c r="C63" s="214"/>
      <c r="D63" s="214"/>
      <c r="E63" s="214"/>
      <c r="F63" s="214"/>
      <c r="G63" s="214"/>
      <c r="H63" s="214"/>
      <c r="I63" s="214"/>
      <c r="J63" s="215"/>
    </row>
    <row r="64" spans="1:10">
      <c r="A64" s="213"/>
      <c r="B64" s="214"/>
      <c r="C64" s="214"/>
      <c r="D64" s="214"/>
      <c r="E64" s="214"/>
      <c r="F64" s="214"/>
      <c r="G64" s="214"/>
      <c r="H64" s="214"/>
      <c r="I64" s="214"/>
      <c r="J64" s="215"/>
    </row>
    <row r="65" spans="1:10">
      <c r="A65" s="213"/>
      <c r="B65" s="214"/>
      <c r="C65" s="214"/>
      <c r="D65" s="214"/>
      <c r="E65" s="214"/>
      <c r="F65" s="214"/>
      <c r="G65" s="214"/>
      <c r="H65" s="214"/>
      <c r="I65" s="214"/>
      <c r="J65" s="215"/>
    </row>
    <row r="66" spans="1:10">
      <c r="A66" s="213"/>
      <c r="B66" s="214"/>
      <c r="C66" s="214"/>
      <c r="D66" s="214"/>
      <c r="E66" s="214"/>
      <c r="F66" s="214"/>
      <c r="G66" s="214"/>
      <c r="H66" s="214"/>
      <c r="I66" s="214"/>
      <c r="J66" s="215"/>
    </row>
    <row r="67" spans="1:10">
      <c r="A67" s="213"/>
      <c r="B67" s="214"/>
      <c r="C67" s="214"/>
      <c r="D67" s="214"/>
      <c r="E67" s="214"/>
      <c r="F67" s="214"/>
      <c r="G67" s="214"/>
      <c r="H67" s="214"/>
      <c r="I67" s="214"/>
      <c r="J67" s="215"/>
    </row>
    <row r="68" spans="1:10">
      <c r="A68" s="213"/>
      <c r="B68" s="214"/>
      <c r="C68" s="214"/>
      <c r="D68" s="214"/>
      <c r="E68" s="214"/>
      <c r="F68" s="214"/>
      <c r="G68" s="214"/>
      <c r="H68" s="214"/>
      <c r="I68" s="214"/>
      <c r="J68" s="215"/>
    </row>
    <row r="69" spans="1:10">
      <c r="A69" s="213"/>
      <c r="B69" s="214"/>
      <c r="C69" s="214"/>
      <c r="D69" s="214"/>
      <c r="E69" s="214"/>
      <c r="F69" s="214"/>
      <c r="G69" s="214"/>
      <c r="H69" s="214"/>
      <c r="I69" s="214"/>
      <c r="J69" s="215"/>
    </row>
    <row r="70" spans="1:10" ht="15.75" thickBot="1">
      <c r="A70" s="216"/>
      <c r="B70" s="217"/>
      <c r="C70" s="217"/>
      <c r="D70" s="217"/>
      <c r="E70" s="217"/>
      <c r="F70" s="217"/>
      <c r="G70" s="217"/>
      <c r="H70" s="217"/>
      <c r="I70" s="217"/>
      <c r="J70" s="218"/>
    </row>
    <row r="71" spans="1:10">
      <c r="A71" s="7"/>
      <c r="J71" s="9"/>
    </row>
    <row r="72" spans="1:10">
      <c r="A72" s="7"/>
      <c r="J72" s="9"/>
    </row>
    <row r="73" spans="1:10">
      <c r="A73"/>
      <c r="B73"/>
      <c r="C73"/>
      <c r="D73"/>
      <c r="E73"/>
      <c r="F73"/>
      <c r="G73"/>
      <c r="H73"/>
      <c r="I73"/>
      <c r="J73"/>
    </row>
    <row r="74" spans="1:10">
      <c r="A74"/>
      <c r="B74"/>
      <c r="C74"/>
      <c r="D74"/>
      <c r="E74"/>
      <c r="F74"/>
      <c r="G74"/>
      <c r="H74"/>
      <c r="I74"/>
      <c r="J74"/>
    </row>
  </sheetData>
  <sheetProtection algorithmName="SHA-512" hashValue="GP6EYcVucBzDcX96hNlLbZGJwmxb67UA6dp/tmfzzD8Otb4i0lgg4dKe7+aGcG6niATk2EVpjXYPNI2ojp7VHw==" saltValue="UT1tB5e77OtWCrmR533AAw==" spinCount="100000" sheet="1" objects="1" scenarios="1" selectLockedCells="1"/>
  <mergeCells count="23">
    <mergeCell ref="A3:J6"/>
    <mergeCell ref="B34:J34"/>
    <mergeCell ref="B35:J35"/>
    <mergeCell ref="A1:J1"/>
    <mergeCell ref="A2:J2"/>
    <mergeCell ref="B8:J8"/>
    <mergeCell ref="B9:J9"/>
    <mergeCell ref="B10:J10"/>
    <mergeCell ref="B11:J11"/>
    <mergeCell ref="E14:J14"/>
    <mergeCell ref="E32:J33"/>
    <mergeCell ref="C32:D33"/>
    <mergeCell ref="A16:J16"/>
    <mergeCell ref="A17:J29"/>
    <mergeCell ref="A31:J31"/>
    <mergeCell ref="B32:B33"/>
    <mergeCell ref="H13:I13"/>
    <mergeCell ref="A63:J70"/>
    <mergeCell ref="A39:J46"/>
    <mergeCell ref="A51:J58"/>
    <mergeCell ref="A38:D38"/>
    <mergeCell ref="E38:J38"/>
    <mergeCell ref="A32:A33"/>
  </mergeCells>
  <dataValidations count="7">
    <dataValidation type="date" allowBlank="1" showInputMessage="1" showErrorMessage="1" sqref="B12:B13 J13" xr:uid="{00000000-0002-0000-0100-000000000000}">
      <formula1>32874</formula1>
      <formula2>54789</formula2>
    </dataValidation>
    <dataValidation type="textLength" operator="lessThan" allowBlank="1" showInputMessage="1" showErrorMessage="1" promptTitle="Mandatory" prompt="Field must be filled." sqref="A17:J29" xr:uid="{00000000-0002-0000-0100-000001000000}">
      <formula1>1001</formula1>
    </dataValidation>
    <dataValidation type="whole" allowBlank="1" showInputMessage="1" showErrorMessage="1" promptTitle="Mandatory" prompt="Field must be filled._x000a_" sqref="A34" xr:uid="{00000000-0002-0000-0100-000002000000}">
      <formula1>0</formula1>
      <formula2>99999</formula2>
    </dataValidation>
    <dataValidation type="whole" allowBlank="1" showInputMessage="1" showErrorMessage="1" promptTitle="Mandatory" prompt="Field must be filled." sqref="A35" xr:uid="{00000000-0002-0000-0100-000003000000}">
      <formula1>0</formula1>
      <formula2>99999</formula2>
    </dataValidation>
    <dataValidation type="textLength" operator="lessThan" allowBlank="1" showInputMessage="1" showErrorMessage="1" promptTitle="Mandatory" prompt="Field must be filled." sqref="B34:J35" xr:uid="{00000000-0002-0000-0100-000004000000}">
      <formula1>76</formula1>
    </dataValidation>
    <dataValidation type="textLength" operator="lessThan" allowBlank="1" showInputMessage="1" showErrorMessage="1" promptTitle="Mandatory" prompt="FIeld must be filled." sqref="A39:J46" xr:uid="{00000000-0002-0000-0100-000005000000}">
      <formula1>501</formula1>
    </dataValidation>
    <dataValidation type="textLength" operator="lessThan" allowBlank="1" showInputMessage="1" showErrorMessage="1" sqref="A63:J70" xr:uid="{00000000-0002-0000-0100-000006000000}">
      <formula1>501</formula1>
    </dataValidation>
  </dataValidations>
  <hyperlinks>
    <hyperlink ref="B36" r:id="rId1" xr:uid="{00000000-0004-0000-0100-000000000000}"/>
  </hyperlink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8000000}">
          <x14:formula1>
            <xm:f>Countries!$J$18:$J$19</xm:f>
          </x14:formula1>
          <xm:sqref>J61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R66"/>
  <sheetViews>
    <sheetView showGridLines="0" topLeftCell="A8" zoomScale="67" zoomScaleNormal="100" workbookViewId="0">
      <selection activeCell="C19" sqref="C19:F19"/>
    </sheetView>
  </sheetViews>
  <sheetFormatPr defaultColWidth="8.5703125" defaultRowHeight="15"/>
  <cols>
    <col min="2" max="2" width="10.85546875" customWidth="1"/>
  </cols>
  <sheetData>
    <row r="1" spans="1:14" ht="29.25" thickBot="1">
      <c r="A1" s="330" t="s">
        <v>363</v>
      </c>
      <c r="B1" s="331"/>
      <c r="C1" s="331"/>
      <c r="D1" s="331"/>
      <c r="E1" s="331"/>
      <c r="F1" s="331"/>
      <c r="G1" s="331"/>
      <c r="H1" s="331"/>
      <c r="I1" s="331"/>
      <c r="J1" s="331"/>
      <c r="K1" s="332"/>
      <c r="L1" s="332"/>
      <c r="M1" s="332"/>
      <c r="N1" s="333"/>
    </row>
    <row r="2" spans="1:14" ht="23.25">
      <c r="A2" s="334" t="s">
        <v>369</v>
      </c>
      <c r="B2" s="335"/>
      <c r="C2" s="335"/>
      <c r="D2" s="335"/>
      <c r="E2" s="335"/>
      <c r="F2" s="335"/>
      <c r="G2" s="335"/>
      <c r="H2" s="335"/>
      <c r="I2" s="335"/>
      <c r="J2" s="335"/>
      <c r="K2" s="282"/>
      <c r="L2" s="282"/>
      <c r="M2" s="282"/>
      <c r="N2" s="283"/>
    </row>
    <row r="3" spans="1:14">
      <c r="J3" s="282"/>
      <c r="K3" s="282"/>
      <c r="L3" s="282"/>
      <c r="M3" s="282"/>
      <c r="N3" s="283"/>
    </row>
    <row r="4" spans="1:14">
      <c r="A4" s="336" t="s">
        <v>351</v>
      </c>
      <c r="B4" s="337"/>
      <c r="C4" s="337"/>
      <c r="D4" s="337"/>
      <c r="E4" s="337"/>
      <c r="F4" s="337"/>
      <c r="G4" s="337"/>
      <c r="H4" s="337"/>
      <c r="I4" s="337"/>
      <c r="J4" s="337"/>
      <c r="K4" s="338"/>
      <c r="L4" s="338"/>
      <c r="M4" s="338"/>
      <c r="N4" s="339"/>
    </row>
    <row r="5" spans="1:14">
      <c r="A5" s="327" t="e">
        <f>#REF!</f>
        <v>#REF!</v>
      </c>
      <c r="B5" s="328"/>
      <c r="C5" s="328"/>
      <c r="D5" s="328"/>
      <c r="E5" s="328"/>
      <c r="F5" s="328"/>
      <c r="G5" s="328"/>
      <c r="H5" s="328"/>
      <c r="I5" s="328"/>
      <c r="J5" s="328"/>
      <c r="K5" s="277"/>
      <c r="L5" s="277"/>
      <c r="M5" s="277"/>
      <c r="N5" s="278"/>
    </row>
    <row r="6" spans="1:14">
      <c r="A6" s="32"/>
      <c r="J6" s="282"/>
      <c r="K6" s="282"/>
      <c r="L6" s="282"/>
      <c r="M6" s="282"/>
      <c r="N6" s="283"/>
    </row>
    <row r="7" spans="1:14">
      <c r="A7" s="336" t="s">
        <v>357</v>
      </c>
      <c r="B7" s="337"/>
      <c r="C7" s="337"/>
      <c r="D7" s="337"/>
      <c r="E7" s="337"/>
      <c r="F7" s="337"/>
      <c r="G7" s="337"/>
      <c r="H7" s="337"/>
      <c r="I7" s="337"/>
      <c r="J7" s="337"/>
      <c r="K7" s="338"/>
      <c r="L7" s="338"/>
      <c r="M7" s="338"/>
      <c r="N7" s="339"/>
    </row>
    <row r="8" spans="1:14">
      <c r="A8" s="327" t="e">
        <f>#REF!</f>
        <v>#REF!</v>
      </c>
      <c r="B8" s="328"/>
      <c r="C8" s="328"/>
      <c r="D8" s="328"/>
      <c r="E8" s="328"/>
      <c r="F8" s="328"/>
      <c r="G8" s="328"/>
      <c r="H8" s="328"/>
      <c r="I8" s="328"/>
      <c r="J8" s="328"/>
      <c r="K8" s="277"/>
      <c r="L8" s="277"/>
      <c r="M8" s="277"/>
      <c r="N8" s="278"/>
    </row>
    <row r="9" spans="1:14">
      <c r="A9" s="336" t="s">
        <v>352</v>
      </c>
      <c r="B9" s="337"/>
      <c r="C9" s="337"/>
      <c r="D9" s="337"/>
      <c r="E9" s="337"/>
      <c r="F9" s="337"/>
      <c r="G9" s="337"/>
      <c r="H9" s="337"/>
      <c r="I9" s="337"/>
      <c r="J9" s="337"/>
      <c r="K9" s="338"/>
      <c r="L9" s="338"/>
      <c r="M9" s="338"/>
      <c r="N9" s="339"/>
    </row>
    <row r="10" spans="1:14" ht="15.75" thickBot="1">
      <c r="A10" s="327" t="e">
        <f>#REF!</f>
        <v>#REF!</v>
      </c>
      <c r="B10" s="328"/>
      <c r="C10" s="328"/>
      <c r="D10" s="328"/>
      <c r="E10" s="328"/>
      <c r="F10" s="328"/>
      <c r="G10" s="328"/>
      <c r="H10" s="328"/>
      <c r="I10" s="328"/>
      <c r="J10" s="328"/>
      <c r="K10" s="277"/>
      <c r="L10" s="277"/>
      <c r="M10" s="277"/>
      <c r="N10" s="278"/>
    </row>
    <row r="11" spans="1:14" ht="165.75" customHeight="1">
      <c r="A11" s="307" t="s">
        <v>405</v>
      </c>
      <c r="B11" s="308"/>
      <c r="C11" s="308"/>
      <c r="D11" s="308"/>
      <c r="E11" s="308"/>
      <c r="F11" s="308"/>
      <c r="G11" s="308"/>
      <c r="H11" s="308"/>
      <c r="I11" s="308"/>
      <c r="J11" s="308"/>
      <c r="K11" s="309"/>
      <c r="L11" s="309"/>
      <c r="M11" s="309"/>
      <c r="N11" s="310"/>
    </row>
    <row r="12" spans="1:14">
      <c r="A12" s="311"/>
      <c r="B12" s="312"/>
      <c r="C12" s="312"/>
      <c r="D12" s="312"/>
      <c r="E12" s="312"/>
      <c r="F12" s="312"/>
      <c r="G12" s="312"/>
      <c r="H12" s="312"/>
      <c r="I12" s="312"/>
      <c r="J12" s="312"/>
      <c r="K12" s="312"/>
      <c r="L12" s="312"/>
      <c r="M12" s="312"/>
      <c r="N12" s="313"/>
    </row>
    <row r="13" spans="1:14">
      <c r="A13" s="311"/>
      <c r="B13" s="312"/>
      <c r="C13" s="312"/>
      <c r="D13" s="312"/>
      <c r="E13" s="312"/>
      <c r="F13" s="312"/>
      <c r="G13" s="312"/>
      <c r="H13" s="312"/>
      <c r="I13" s="312"/>
      <c r="J13" s="312"/>
      <c r="K13" s="312"/>
      <c r="L13" s="312"/>
      <c r="M13" s="312"/>
      <c r="N13" s="313"/>
    </row>
    <row r="14" spans="1:14">
      <c r="A14" s="311"/>
      <c r="B14" s="312"/>
      <c r="C14" s="312"/>
      <c r="D14" s="312"/>
      <c r="E14" s="312"/>
      <c r="F14" s="312"/>
      <c r="G14" s="312"/>
      <c r="H14" s="312"/>
      <c r="I14" s="312"/>
      <c r="J14" s="312"/>
      <c r="K14" s="312"/>
      <c r="L14" s="312"/>
      <c r="M14" s="312"/>
      <c r="N14" s="313"/>
    </row>
    <row r="15" spans="1:14" ht="15.75" thickBot="1">
      <c r="A15" s="314"/>
      <c r="B15" s="315"/>
      <c r="C15" s="315"/>
      <c r="D15" s="315"/>
      <c r="E15" s="315"/>
      <c r="F15" s="315"/>
      <c r="G15" s="315"/>
      <c r="H15" s="315"/>
      <c r="I15" s="315"/>
      <c r="J15" s="315"/>
      <c r="K15" s="315"/>
      <c r="L15" s="315"/>
      <c r="M15" s="315"/>
      <c r="N15" s="316"/>
    </row>
    <row r="16" spans="1:14">
      <c r="A16" s="317"/>
      <c r="B16" s="309"/>
      <c r="C16" s="309"/>
      <c r="D16" s="309"/>
      <c r="E16" s="309"/>
      <c r="F16" s="309"/>
      <c r="G16" s="309"/>
      <c r="H16" s="309"/>
      <c r="I16" s="309"/>
      <c r="J16" s="309"/>
      <c r="K16" s="309"/>
      <c r="L16" s="309"/>
      <c r="M16" s="309"/>
      <c r="N16" s="310"/>
    </row>
    <row r="17" spans="1:44" ht="23.25">
      <c r="A17" s="284" t="s">
        <v>370</v>
      </c>
      <c r="B17" s="285"/>
      <c r="C17" s="285"/>
      <c r="D17" s="285"/>
      <c r="E17" s="285"/>
      <c r="F17" s="285"/>
      <c r="G17" s="285"/>
      <c r="H17" s="285"/>
      <c r="I17" s="285"/>
      <c r="J17" s="285"/>
      <c r="K17" s="286"/>
      <c r="L17" s="286"/>
      <c r="M17" s="286"/>
      <c r="N17" s="287"/>
    </row>
    <row r="18" spans="1:44" ht="89.1" customHeight="1">
      <c r="A18" s="295" t="s">
        <v>358</v>
      </c>
      <c r="B18" s="296"/>
      <c r="C18" s="304" t="s">
        <v>368</v>
      </c>
      <c r="D18" s="289"/>
      <c r="E18" s="289"/>
      <c r="F18" s="289"/>
      <c r="G18" s="297" t="s">
        <v>404</v>
      </c>
      <c r="H18" s="298"/>
      <c r="I18" s="298"/>
      <c r="J18" s="299"/>
      <c r="K18" s="288" t="s">
        <v>362</v>
      </c>
      <c r="L18" s="289"/>
      <c r="M18" s="289"/>
      <c r="N18" s="290"/>
      <c r="R18" s="282"/>
      <c r="S18" s="282"/>
      <c r="T18" s="282"/>
      <c r="U18" s="282"/>
      <c r="V18" s="282"/>
      <c r="W18" s="282"/>
      <c r="X18" s="282"/>
      <c r="Y18" s="282"/>
      <c r="Z18" s="282"/>
      <c r="AA18" s="282"/>
    </row>
    <row r="19" spans="1:44" ht="72" customHeight="1">
      <c r="A19" s="305" t="s">
        <v>371</v>
      </c>
      <c r="B19" s="306"/>
      <c r="C19" s="264"/>
      <c r="D19" s="264"/>
      <c r="E19" s="264"/>
      <c r="F19" s="264"/>
      <c r="G19" s="264"/>
      <c r="H19" s="264"/>
      <c r="I19" s="264"/>
      <c r="J19" s="264"/>
      <c r="K19" s="264"/>
      <c r="L19" s="264"/>
      <c r="M19" s="264"/>
      <c r="N19" s="291"/>
    </row>
    <row r="20" spans="1:44" ht="71.45" customHeight="1">
      <c r="A20" s="305" t="s">
        <v>372</v>
      </c>
      <c r="B20" s="306"/>
      <c r="C20" s="264"/>
      <c r="D20" s="264"/>
      <c r="E20" s="264"/>
      <c r="F20" s="264"/>
      <c r="G20" s="264"/>
      <c r="H20" s="264"/>
      <c r="I20" s="264"/>
      <c r="J20" s="264"/>
      <c r="K20" s="264"/>
      <c r="L20" s="264"/>
      <c r="M20" s="264"/>
      <c r="N20" s="291"/>
      <c r="S20" s="282"/>
      <c r="T20" s="282"/>
      <c r="U20" s="282"/>
      <c r="V20" s="282"/>
      <c r="W20" s="282"/>
      <c r="X20" s="282"/>
      <c r="Y20" s="282"/>
      <c r="Z20" s="282"/>
      <c r="AA20" s="282"/>
      <c r="AB20" s="282"/>
      <c r="AE20" s="282"/>
      <c r="AF20" s="282"/>
      <c r="AG20" s="282"/>
      <c r="AH20" s="282"/>
    </row>
    <row r="21" spans="1:44" ht="69.599999999999994" customHeight="1" thickBot="1">
      <c r="A21" s="340" t="s">
        <v>373</v>
      </c>
      <c r="B21" s="341"/>
      <c r="C21" s="300"/>
      <c r="D21" s="300"/>
      <c r="E21" s="300"/>
      <c r="F21" s="300"/>
      <c r="G21" s="300"/>
      <c r="H21" s="300"/>
      <c r="I21" s="300"/>
      <c r="J21" s="300"/>
      <c r="K21" s="300"/>
      <c r="L21" s="300"/>
      <c r="M21" s="300"/>
      <c r="N21" s="324"/>
      <c r="S21" s="282"/>
      <c r="T21" s="282"/>
      <c r="U21" s="282"/>
      <c r="V21" s="282"/>
      <c r="W21" s="282"/>
      <c r="X21" s="282"/>
      <c r="Y21" s="282"/>
      <c r="Z21" s="282"/>
      <c r="AA21" s="282"/>
      <c r="AB21" s="282"/>
    </row>
    <row r="22" spans="1:44" ht="35.25" customHeight="1">
      <c r="A22" s="276"/>
      <c r="B22" s="277"/>
      <c r="C22" s="277"/>
      <c r="D22" s="277"/>
      <c r="E22" s="277"/>
      <c r="F22" s="277"/>
      <c r="G22" s="277"/>
      <c r="H22" s="277"/>
      <c r="I22" s="277"/>
      <c r="J22" s="277"/>
      <c r="K22" s="277"/>
      <c r="L22" s="277"/>
      <c r="M22" s="277"/>
      <c r="N22" s="278"/>
    </row>
    <row r="23" spans="1:44" ht="23.25">
      <c r="A23" s="279" t="s">
        <v>374</v>
      </c>
      <c r="B23" s="280"/>
      <c r="C23" s="280"/>
      <c r="D23" s="280"/>
      <c r="E23" s="280"/>
      <c r="F23" s="280"/>
      <c r="G23" s="280"/>
      <c r="H23" s="280"/>
      <c r="I23" s="280"/>
      <c r="J23" s="280"/>
      <c r="K23" s="271"/>
      <c r="L23" s="271"/>
      <c r="M23" s="271"/>
      <c r="N23" s="272"/>
      <c r="O23" s="282"/>
      <c r="P23" s="282"/>
      <c r="Q23" s="282"/>
      <c r="R23" s="282"/>
      <c r="S23" s="282"/>
      <c r="T23" s="282"/>
      <c r="U23" s="282"/>
      <c r="V23" s="282"/>
      <c r="W23" s="282"/>
      <c r="X23" s="282"/>
    </row>
    <row r="24" spans="1:44" ht="63.6" customHeight="1">
      <c r="A24" s="295" t="s">
        <v>358</v>
      </c>
      <c r="B24" s="296"/>
      <c r="C24" s="304" t="s">
        <v>368</v>
      </c>
      <c r="D24" s="289"/>
      <c r="E24" s="289"/>
      <c r="F24" s="289"/>
      <c r="G24" s="297" t="s">
        <v>404</v>
      </c>
      <c r="H24" s="298"/>
      <c r="I24" s="298"/>
      <c r="J24" s="299"/>
      <c r="K24" s="288" t="s">
        <v>362</v>
      </c>
      <c r="L24" s="289"/>
      <c r="M24" s="289"/>
      <c r="N24" s="290"/>
      <c r="S24" s="282"/>
      <c r="T24" s="282"/>
      <c r="U24" s="282"/>
      <c r="V24" s="282"/>
      <c r="W24" s="282"/>
      <c r="X24" s="282"/>
      <c r="Y24" s="282"/>
      <c r="Z24" s="282"/>
      <c r="AA24" s="282"/>
      <c r="AB24" s="282"/>
    </row>
    <row r="25" spans="1:44" ht="48.95" customHeight="1">
      <c r="A25" s="325" t="s">
        <v>375</v>
      </c>
      <c r="B25" s="326"/>
      <c r="C25" s="264"/>
      <c r="D25" s="264"/>
      <c r="E25" s="264"/>
      <c r="F25" s="264"/>
      <c r="G25" s="264"/>
      <c r="H25" s="264"/>
      <c r="I25" s="264"/>
      <c r="J25" s="264"/>
      <c r="K25" s="264"/>
      <c r="L25" s="264"/>
      <c r="M25" s="264"/>
      <c r="N25" s="291"/>
      <c r="S25" s="282"/>
      <c r="T25" s="282"/>
      <c r="U25" s="282"/>
      <c r="V25" s="282"/>
      <c r="W25" s="282"/>
      <c r="X25" s="282"/>
      <c r="Y25" s="282"/>
      <c r="Z25" s="282"/>
      <c r="AA25" s="282"/>
      <c r="AB25" s="282"/>
    </row>
    <row r="26" spans="1:44" ht="71.099999999999994" customHeight="1">
      <c r="A26" s="325" t="s">
        <v>376</v>
      </c>
      <c r="B26" s="326"/>
      <c r="C26" s="264"/>
      <c r="D26" s="264"/>
      <c r="E26" s="264"/>
      <c r="F26" s="264"/>
      <c r="G26" s="264"/>
      <c r="H26" s="264"/>
      <c r="I26" s="264"/>
      <c r="J26" s="264"/>
      <c r="K26" s="264"/>
      <c r="L26" s="264"/>
      <c r="M26" s="264"/>
      <c r="N26" s="291"/>
    </row>
    <row r="27" spans="1:44" ht="78.599999999999994" customHeight="1">
      <c r="A27" s="325" t="s">
        <v>377</v>
      </c>
      <c r="B27" s="329"/>
      <c r="C27" s="264"/>
      <c r="D27" s="264"/>
      <c r="E27" s="264"/>
      <c r="F27" s="264"/>
      <c r="G27" s="264"/>
      <c r="H27" s="264"/>
      <c r="I27" s="264"/>
      <c r="J27" s="264"/>
      <c r="K27" s="264"/>
      <c r="L27" s="264"/>
      <c r="M27" s="264"/>
      <c r="N27" s="291"/>
      <c r="S27" s="282"/>
      <c r="T27" s="282"/>
      <c r="U27" s="282"/>
      <c r="V27" s="282"/>
      <c r="W27" s="282"/>
      <c r="X27" s="282"/>
      <c r="Y27" s="282"/>
      <c r="Z27" s="282"/>
      <c r="AA27" s="282"/>
      <c r="AB27" s="282"/>
    </row>
    <row r="28" spans="1:44" ht="62.45" customHeight="1">
      <c r="A28" s="325" t="s">
        <v>378</v>
      </c>
      <c r="B28" s="329"/>
      <c r="C28" s="264"/>
      <c r="D28" s="264"/>
      <c r="E28" s="264"/>
      <c r="F28" s="264"/>
      <c r="G28" s="264"/>
      <c r="H28" s="264"/>
      <c r="I28" s="264"/>
      <c r="J28" s="264"/>
      <c r="K28" s="264"/>
      <c r="L28" s="264"/>
      <c r="M28" s="264"/>
      <c r="N28" s="291"/>
      <c r="S28" s="282"/>
      <c r="T28" s="282"/>
      <c r="U28" s="282"/>
      <c r="V28" s="282"/>
      <c r="W28" s="282"/>
      <c r="X28" s="282"/>
      <c r="Y28" s="282"/>
      <c r="Z28" s="282"/>
      <c r="AA28" s="282"/>
      <c r="AB28" s="282"/>
    </row>
    <row r="29" spans="1:44" ht="51" customHeight="1" thickBot="1">
      <c r="A29" s="342" t="s">
        <v>379</v>
      </c>
      <c r="B29" s="343"/>
      <c r="C29" s="322"/>
      <c r="D29" s="300"/>
      <c r="E29" s="300"/>
      <c r="F29" s="323"/>
      <c r="G29" s="301"/>
      <c r="H29" s="300"/>
      <c r="I29" s="300"/>
      <c r="J29" s="300"/>
      <c r="K29" s="300"/>
      <c r="L29" s="300"/>
      <c r="M29" s="300"/>
      <c r="N29" s="324"/>
      <c r="S29" s="282"/>
      <c r="T29" s="282"/>
      <c r="U29" s="282"/>
      <c r="V29" s="282"/>
      <c r="W29" s="282"/>
      <c r="X29" s="282"/>
      <c r="Y29" s="282"/>
      <c r="Z29" s="282"/>
      <c r="AA29" s="282"/>
      <c r="AB29" s="282"/>
    </row>
    <row r="30" spans="1:44" ht="17.100000000000001" customHeight="1">
      <c r="A30" s="281"/>
      <c r="B30" s="282"/>
      <c r="C30" s="282"/>
      <c r="D30" s="282"/>
      <c r="E30" s="282"/>
      <c r="F30" s="282"/>
      <c r="G30" s="282"/>
      <c r="H30" s="282"/>
      <c r="I30" s="282"/>
      <c r="J30" s="282"/>
      <c r="K30" s="282"/>
      <c r="L30" s="282"/>
      <c r="M30" s="282"/>
      <c r="N30" s="283"/>
    </row>
    <row r="31" spans="1:44" ht="31.5" customHeight="1">
      <c r="A31" s="284" t="s">
        <v>380</v>
      </c>
      <c r="B31" s="285"/>
      <c r="C31" s="285"/>
      <c r="D31" s="285"/>
      <c r="E31" s="285"/>
      <c r="F31" s="285"/>
      <c r="G31" s="285"/>
      <c r="H31" s="285"/>
      <c r="I31" s="285"/>
      <c r="J31" s="285"/>
      <c r="K31" s="286"/>
      <c r="L31" s="286"/>
      <c r="M31" s="286"/>
      <c r="N31" s="287"/>
      <c r="O31" s="282"/>
      <c r="P31" s="282"/>
      <c r="Q31" s="282"/>
      <c r="R31" s="282"/>
      <c r="S31" s="282"/>
      <c r="T31" s="282"/>
      <c r="U31" s="282"/>
      <c r="V31" s="282"/>
      <c r="W31" s="282"/>
      <c r="X31" s="282"/>
      <c r="AE31" s="282"/>
      <c r="AF31" s="282"/>
      <c r="AG31" s="282"/>
      <c r="AH31" s="282"/>
      <c r="AI31" s="282"/>
      <c r="AJ31" s="282"/>
      <c r="AK31" s="282"/>
      <c r="AL31" s="282"/>
      <c r="AM31" s="282"/>
      <c r="AN31" s="282"/>
    </row>
    <row r="32" spans="1:44" ht="84" customHeight="1">
      <c r="A32" s="295" t="s">
        <v>358</v>
      </c>
      <c r="B32" s="296"/>
      <c r="C32" s="304" t="s">
        <v>368</v>
      </c>
      <c r="D32" s="289"/>
      <c r="E32" s="289"/>
      <c r="F32" s="289"/>
      <c r="G32" s="297" t="s">
        <v>404</v>
      </c>
      <c r="H32" s="298"/>
      <c r="I32" s="298"/>
      <c r="J32" s="299"/>
      <c r="K32" s="288" t="s">
        <v>362</v>
      </c>
      <c r="L32" s="289"/>
      <c r="M32" s="289"/>
      <c r="N32" s="290"/>
      <c r="AI32" s="282"/>
      <c r="AJ32" s="282"/>
      <c r="AK32" s="282"/>
      <c r="AL32" s="282"/>
      <c r="AM32" s="282"/>
      <c r="AN32" s="282"/>
      <c r="AO32" s="282"/>
      <c r="AP32" s="282"/>
      <c r="AQ32" s="282"/>
      <c r="AR32" s="282"/>
    </row>
    <row r="33" spans="1:44" ht="54.95" customHeight="1">
      <c r="A33" s="318" t="s">
        <v>381</v>
      </c>
      <c r="B33" s="319"/>
      <c r="C33" s="264"/>
      <c r="D33" s="264"/>
      <c r="E33" s="264"/>
      <c r="F33" s="264"/>
      <c r="G33" s="264"/>
      <c r="H33" s="264"/>
      <c r="I33" s="264"/>
      <c r="J33" s="264"/>
      <c r="K33" s="264"/>
      <c r="L33" s="264"/>
      <c r="M33" s="264"/>
      <c r="N33" s="291"/>
      <c r="S33" s="282"/>
      <c r="T33" s="282"/>
      <c r="U33" s="282"/>
      <c r="V33" s="282"/>
      <c r="W33" s="282"/>
      <c r="X33" s="282"/>
      <c r="Y33" s="282"/>
      <c r="Z33" s="282"/>
      <c r="AA33" s="282"/>
      <c r="AB33" s="282"/>
      <c r="AI33" s="282"/>
      <c r="AJ33" s="282"/>
      <c r="AK33" s="282"/>
      <c r="AL33" s="282"/>
      <c r="AM33" s="282"/>
      <c r="AN33" s="282"/>
      <c r="AO33" s="282"/>
      <c r="AP33" s="282"/>
      <c r="AQ33" s="282"/>
      <c r="AR33" s="282"/>
    </row>
    <row r="34" spans="1:44" ht="64.5" customHeight="1" thickBot="1">
      <c r="A34" s="320" t="s">
        <v>382</v>
      </c>
      <c r="B34" s="321"/>
      <c r="C34" s="322"/>
      <c r="D34" s="300"/>
      <c r="E34" s="300"/>
      <c r="F34" s="323"/>
      <c r="G34" s="301"/>
      <c r="H34" s="300"/>
      <c r="I34" s="300"/>
      <c r="J34" s="300"/>
      <c r="K34" s="300"/>
      <c r="L34" s="300"/>
      <c r="M34" s="300"/>
      <c r="N34" s="324"/>
      <c r="S34" s="282"/>
      <c r="T34" s="282"/>
      <c r="U34" s="282"/>
      <c r="V34" s="282"/>
      <c r="W34" s="282"/>
      <c r="X34" s="282"/>
      <c r="Y34" s="282"/>
      <c r="Z34" s="282"/>
      <c r="AA34" s="282"/>
      <c r="AB34" s="282"/>
    </row>
    <row r="35" spans="1:44" ht="20.45" customHeight="1">
      <c r="A35" s="302" t="s">
        <v>383</v>
      </c>
      <c r="B35" s="282"/>
      <c r="C35" s="282"/>
      <c r="D35" s="282"/>
      <c r="E35" s="282"/>
      <c r="F35" s="282"/>
      <c r="G35" s="282"/>
      <c r="H35" s="282"/>
      <c r="I35" s="282"/>
      <c r="J35" s="282"/>
      <c r="K35" s="282"/>
      <c r="L35" s="282"/>
      <c r="M35" s="282"/>
      <c r="N35" s="283"/>
    </row>
    <row r="36" spans="1:44" ht="27.6" customHeight="1">
      <c r="A36" s="303"/>
      <c r="B36" s="286"/>
      <c r="C36" s="286"/>
      <c r="D36" s="286"/>
      <c r="E36" s="286"/>
      <c r="F36" s="286"/>
      <c r="G36" s="286"/>
      <c r="H36" s="286"/>
      <c r="I36" s="286"/>
      <c r="J36" s="286"/>
      <c r="K36" s="286"/>
      <c r="L36" s="286"/>
      <c r="M36" s="286"/>
      <c r="N36" s="287"/>
      <c r="O36" s="282"/>
      <c r="P36" s="282"/>
      <c r="Q36" s="282"/>
      <c r="R36" s="282"/>
      <c r="S36" s="282"/>
      <c r="T36" s="282"/>
      <c r="U36" s="282"/>
      <c r="V36" s="282"/>
      <c r="W36" s="282"/>
      <c r="X36" s="282"/>
      <c r="AE36" s="282"/>
      <c r="AF36" s="282"/>
      <c r="AG36" s="282"/>
      <c r="AH36" s="282"/>
      <c r="AI36" s="282"/>
      <c r="AJ36" s="282"/>
      <c r="AK36" s="282"/>
      <c r="AL36" s="282"/>
      <c r="AM36" s="282"/>
      <c r="AN36" s="282"/>
    </row>
    <row r="37" spans="1:44" ht="57.6" customHeight="1">
      <c r="A37" s="295" t="s">
        <v>358</v>
      </c>
      <c r="B37" s="296"/>
      <c r="C37" s="304" t="s">
        <v>368</v>
      </c>
      <c r="D37" s="289"/>
      <c r="E37" s="289"/>
      <c r="F37" s="289"/>
      <c r="G37" s="297" t="s">
        <v>404</v>
      </c>
      <c r="H37" s="298"/>
      <c r="I37" s="298"/>
      <c r="J37" s="299"/>
      <c r="K37" s="288" t="s">
        <v>362</v>
      </c>
      <c r="L37" s="289"/>
      <c r="M37" s="289"/>
      <c r="N37" s="290"/>
      <c r="S37" s="282"/>
      <c r="T37" s="282"/>
      <c r="U37" s="282"/>
      <c r="V37" s="282"/>
      <c r="W37" s="282"/>
      <c r="X37" s="282"/>
      <c r="Y37" s="282"/>
      <c r="Z37" s="282"/>
      <c r="AA37" s="282"/>
      <c r="AB37" s="282"/>
      <c r="AI37" s="282"/>
      <c r="AJ37" s="282"/>
      <c r="AK37" s="282"/>
      <c r="AL37" s="282"/>
      <c r="AM37" s="282"/>
      <c r="AN37" s="282"/>
      <c r="AO37" s="282"/>
      <c r="AP37" s="282"/>
      <c r="AQ37" s="282"/>
      <c r="AR37" s="282"/>
    </row>
    <row r="38" spans="1:44" ht="96.95" customHeight="1">
      <c r="A38" s="325" t="s">
        <v>402</v>
      </c>
      <c r="B38" s="326"/>
      <c r="C38" s="264"/>
      <c r="D38" s="264"/>
      <c r="E38" s="264"/>
      <c r="F38" s="264"/>
      <c r="G38" s="264"/>
      <c r="H38" s="264"/>
      <c r="I38" s="264"/>
      <c r="J38" s="264"/>
      <c r="K38" s="264"/>
      <c r="L38" s="264"/>
      <c r="M38" s="264"/>
      <c r="N38" s="291"/>
      <c r="AI38" s="282"/>
      <c r="AJ38" s="282"/>
      <c r="AK38" s="282"/>
      <c r="AL38" s="282"/>
      <c r="AM38" s="282"/>
      <c r="AN38" s="282"/>
      <c r="AO38" s="282"/>
      <c r="AP38" s="282"/>
      <c r="AQ38" s="282"/>
      <c r="AR38" s="282"/>
    </row>
    <row r="39" spans="1:44" ht="82.5" customHeight="1" thickBot="1">
      <c r="A39" s="292" t="s">
        <v>384</v>
      </c>
      <c r="B39" s="293"/>
      <c r="C39" s="265"/>
      <c r="D39" s="265"/>
      <c r="E39" s="265"/>
      <c r="F39" s="265"/>
      <c r="G39" s="265"/>
      <c r="H39" s="265"/>
      <c r="I39" s="265"/>
      <c r="J39" s="265"/>
      <c r="K39" s="265"/>
      <c r="L39" s="265"/>
      <c r="M39" s="265"/>
      <c r="N39" s="294"/>
      <c r="S39" s="282"/>
      <c r="T39" s="282"/>
      <c r="U39" s="282"/>
      <c r="V39" s="282"/>
      <c r="W39" s="282"/>
      <c r="X39" s="282"/>
      <c r="Y39" s="282"/>
      <c r="Z39" s="282"/>
      <c r="AA39" s="282"/>
      <c r="AB39" s="282"/>
      <c r="AI39" s="282"/>
      <c r="AJ39" s="282"/>
      <c r="AK39" s="282"/>
      <c r="AL39" s="282"/>
      <c r="AM39" s="282"/>
      <c r="AN39" s="282"/>
      <c r="AO39" s="282"/>
      <c r="AP39" s="282"/>
      <c r="AQ39" s="282"/>
      <c r="AR39" s="282"/>
    </row>
    <row r="40" spans="1:44" ht="21" customHeight="1">
      <c r="A40" s="273"/>
      <c r="B40" s="274"/>
      <c r="C40" s="274"/>
      <c r="D40" s="274"/>
      <c r="E40" s="274"/>
      <c r="F40" s="274"/>
      <c r="G40" s="274"/>
      <c r="H40" s="274"/>
      <c r="I40" s="274"/>
      <c r="J40" s="274"/>
      <c r="K40" s="274"/>
      <c r="L40" s="274"/>
      <c r="M40" s="274"/>
      <c r="N40" s="275"/>
      <c r="O40" s="282"/>
      <c r="P40" s="282"/>
      <c r="Q40" s="282"/>
      <c r="R40" s="282"/>
      <c r="S40" s="282"/>
      <c r="T40" s="282"/>
      <c r="U40" s="282"/>
      <c r="V40" s="282"/>
      <c r="W40" s="282"/>
      <c r="X40" s="282"/>
    </row>
    <row r="41" spans="1:44" ht="52.5" customHeight="1">
      <c r="A41" s="270" t="s">
        <v>403</v>
      </c>
      <c r="B41" s="271"/>
      <c r="C41" s="271"/>
      <c r="D41" s="271"/>
      <c r="E41" s="271"/>
      <c r="F41" s="271"/>
      <c r="G41" s="271"/>
      <c r="H41" s="271"/>
      <c r="I41" s="271"/>
      <c r="J41" s="271"/>
      <c r="K41" s="271"/>
      <c r="L41" s="271"/>
      <c r="M41" s="271"/>
      <c r="N41" s="272"/>
      <c r="O41" s="282"/>
      <c r="P41" s="282"/>
      <c r="Q41" s="282"/>
      <c r="R41" s="282"/>
      <c r="S41" s="282"/>
      <c r="T41" s="282"/>
      <c r="U41" s="282"/>
      <c r="V41" s="282"/>
      <c r="W41" s="282"/>
      <c r="X41" s="282"/>
      <c r="AE41" s="282"/>
      <c r="AF41" s="282"/>
      <c r="AG41" s="282"/>
      <c r="AH41" s="282"/>
      <c r="AI41" s="282"/>
      <c r="AJ41" s="282"/>
      <c r="AK41" s="282"/>
      <c r="AL41" s="282"/>
      <c r="AM41" s="282"/>
      <c r="AN41" s="282"/>
    </row>
    <row r="42" spans="1:44" ht="123" customHeight="1" thickBot="1">
      <c r="A42" s="266"/>
      <c r="B42" s="267"/>
      <c r="C42" s="267"/>
      <c r="D42" s="267"/>
      <c r="E42" s="267"/>
      <c r="F42" s="267"/>
      <c r="G42" s="267"/>
      <c r="H42" s="267"/>
      <c r="I42" s="267"/>
      <c r="J42" s="267"/>
      <c r="K42" s="268"/>
      <c r="L42" s="268"/>
      <c r="M42" s="268"/>
      <c r="N42" s="269"/>
      <c r="O42" s="282"/>
      <c r="P42" s="282"/>
      <c r="Q42" s="282"/>
      <c r="R42" s="282"/>
      <c r="S42" s="282"/>
      <c r="T42" s="282"/>
      <c r="U42" s="282"/>
      <c r="V42" s="282"/>
      <c r="W42" s="282"/>
      <c r="X42" s="282"/>
      <c r="AE42" s="282"/>
      <c r="AF42" s="282"/>
      <c r="AG42" s="282"/>
      <c r="AH42" s="282"/>
      <c r="AI42" s="282"/>
      <c r="AJ42" s="282"/>
      <c r="AK42" s="282"/>
      <c r="AL42" s="282"/>
      <c r="AM42" s="282"/>
      <c r="AN42" s="282"/>
    </row>
    <row r="43" spans="1:44">
      <c r="AE43" s="282"/>
      <c r="AF43" s="282"/>
      <c r="AG43" s="282"/>
      <c r="AH43" s="282"/>
      <c r="AI43" s="282"/>
      <c r="AJ43" s="282"/>
      <c r="AK43" s="282"/>
      <c r="AL43" s="282"/>
      <c r="AM43" s="282"/>
      <c r="AN43" s="282"/>
    </row>
    <row r="44" spans="1:44">
      <c r="L44" s="282"/>
      <c r="M44" s="282"/>
      <c r="N44" s="282"/>
      <c r="O44" s="282"/>
      <c r="P44" s="282"/>
      <c r="Q44" s="282"/>
      <c r="R44" s="282"/>
      <c r="S44" s="282"/>
      <c r="T44" s="282"/>
      <c r="U44" s="282"/>
      <c r="AE44" s="282"/>
      <c r="AF44" s="282"/>
      <c r="AG44" s="282"/>
      <c r="AH44" s="282"/>
      <c r="AI44" s="282"/>
      <c r="AJ44" s="282"/>
      <c r="AK44" s="282"/>
      <c r="AL44" s="282"/>
      <c r="AM44" s="282"/>
      <c r="AN44" s="282"/>
    </row>
    <row r="45" spans="1:44">
      <c r="L45" s="282"/>
      <c r="M45" s="282"/>
      <c r="N45" s="282"/>
      <c r="O45" s="282"/>
      <c r="P45" s="282"/>
      <c r="Q45" s="282"/>
      <c r="R45" s="282"/>
      <c r="S45" s="282"/>
      <c r="T45" s="282"/>
      <c r="U45" s="282"/>
    </row>
    <row r="46" spans="1:44">
      <c r="L46" s="282"/>
      <c r="M46" s="282"/>
      <c r="N46" s="282"/>
      <c r="O46" s="282"/>
      <c r="P46" s="282"/>
      <c r="Q46" s="282"/>
      <c r="R46" s="282"/>
      <c r="S46" s="282"/>
      <c r="T46" s="282"/>
      <c r="U46" s="282"/>
      <c r="AE46" s="282"/>
      <c r="AF46" s="282"/>
      <c r="AG46" s="282"/>
      <c r="AH46" s="282"/>
      <c r="AI46" s="282"/>
      <c r="AJ46" s="282"/>
      <c r="AK46" s="282"/>
      <c r="AL46" s="282"/>
      <c r="AM46" s="282"/>
      <c r="AN46" s="282"/>
    </row>
    <row r="47" spans="1:44">
      <c r="L47" s="282"/>
      <c r="M47" s="282"/>
      <c r="N47" s="282"/>
      <c r="O47" s="282"/>
      <c r="P47" s="282"/>
      <c r="Q47" s="282"/>
      <c r="R47" s="282"/>
      <c r="S47" s="282"/>
      <c r="T47" s="282"/>
      <c r="U47" s="282"/>
      <c r="AE47" s="282"/>
      <c r="AF47" s="282"/>
      <c r="AG47" s="282"/>
      <c r="AH47" s="282"/>
      <c r="AI47" s="282"/>
      <c r="AJ47" s="282"/>
      <c r="AK47" s="282"/>
      <c r="AL47" s="282"/>
      <c r="AM47" s="282"/>
      <c r="AN47" s="282"/>
    </row>
    <row r="48" spans="1:44">
      <c r="L48" s="282"/>
      <c r="M48" s="282"/>
      <c r="N48" s="282"/>
      <c r="O48" s="282"/>
      <c r="P48" s="282"/>
      <c r="Q48" s="282"/>
      <c r="R48" s="282"/>
      <c r="S48" s="282"/>
      <c r="T48" s="282"/>
      <c r="U48" s="282"/>
      <c r="AE48" s="282"/>
      <c r="AF48" s="282"/>
      <c r="AG48" s="282"/>
      <c r="AH48" s="282"/>
      <c r="AI48" s="282"/>
      <c r="AJ48" s="282"/>
      <c r="AK48" s="282"/>
      <c r="AL48" s="282"/>
      <c r="AM48" s="282"/>
      <c r="AN48" s="282"/>
    </row>
    <row r="49" spans="12:40">
      <c r="AE49" s="282"/>
      <c r="AF49" s="282"/>
      <c r="AG49" s="282"/>
      <c r="AH49" s="282"/>
      <c r="AI49" s="282"/>
      <c r="AJ49" s="282"/>
      <c r="AK49" s="282"/>
      <c r="AL49" s="282"/>
      <c r="AM49" s="282"/>
      <c r="AN49" s="282"/>
    </row>
    <row r="50" spans="12:40">
      <c r="L50" s="282"/>
      <c r="M50" s="282"/>
      <c r="N50" s="282"/>
      <c r="O50" s="282"/>
      <c r="P50" s="282"/>
      <c r="Q50" s="282"/>
      <c r="R50" s="282"/>
      <c r="S50" s="282"/>
      <c r="T50" s="282"/>
      <c r="U50" s="282"/>
      <c r="AE50" s="282"/>
      <c r="AF50" s="282"/>
      <c r="AG50" s="282"/>
      <c r="AH50" s="282"/>
      <c r="AI50" s="282"/>
      <c r="AJ50" s="282"/>
      <c r="AK50" s="282"/>
      <c r="AL50" s="282"/>
      <c r="AM50" s="282"/>
      <c r="AN50" s="282"/>
    </row>
    <row r="51" spans="12:40">
      <c r="L51" s="282"/>
      <c r="M51" s="282"/>
      <c r="N51" s="282"/>
      <c r="O51" s="282"/>
      <c r="P51" s="282"/>
      <c r="Q51" s="282"/>
      <c r="R51" s="282"/>
      <c r="S51" s="282"/>
      <c r="T51" s="282"/>
      <c r="U51" s="282"/>
    </row>
    <row r="52" spans="12:40">
      <c r="L52" s="282"/>
      <c r="M52" s="282"/>
      <c r="N52" s="282"/>
      <c r="O52" s="282"/>
      <c r="P52" s="282"/>
      <c r="Q52" s="282"/>
      <c r="R52" s="282"/>
      <c r="S52" s="282"/>
      <c r="T52" s="282"/>
      <c r="U52" s="282"/>
    </row>
    <row r="53" spans="12:40">
      <c r="L53" s="282"/>
      <c r="M53" s="282"/>
      <c r="N53" s="282"/>
      <c r="O53" s="282"/>
      <c r="P53" s="282"/>
      <c r="Q53" s="282"/>
      <c r="R53" s="282"/>
      <c r="S53" s="282"/>
      <c r="T53" s="282"/>
      <c r="U53" s="282"/>
    </row>
    <row r="54" spans="12:40">
      <c r="L54" s="282"/>
      <c r="M54" s="282"/>
      <c r="N54" s="282"/>
      <c r="O54" s="282"/>
      <c r="P54" s="282"/>
      <c r="Q54" s="282"/>
      <c r="R54" s="282"/>
      <c r="S54" s="282"/>
      <c r="T54" s="282"/>
      <c r="U54" s="282"/>
    </row>
    <row r="55" spans="12:40">
      <c r="L55" s="282"/>
      <c r="M55" s="282"/>
      <c r="N55" s="282"/>
      <c r="O55" s="282"/>
      <c r="P55" s="282"/>
      <c r="Q55" s="282"/>
      <c r="R55" s="282"/>
      <c r="S55" s="282"/>
      <c r="T55" s="282"/>
      <c r="U55" s="282"/>
    </row>
    <row r="56" spans="12:40">
      <c r="L56" s="282"/>
      <c r="M56" s="282"/>
      <c r="N56" s="282"/>
      <c r="O56" s="282"/>
      <c r="P56" s="282"/>
      <c r="Q56" s="282"/>
      <c r="R56" s="282"/>
      <c r="S56" s="282"/>
      <c r="T56" s="282"/>
      <c r="U56" s="282"/>
    </row>
    <row r="58" spans="12:40">
      <c r="L58" s="282"/>
      <c r="M58" s="282"/>
      <c r="N58" s="282"/>
      <c r="O58" s="282"/>
      <c r="P58" s="282"/>
      <c r="Q58" s="282"/>
      <c r="R58" s="282"/>
      <c r="S58" s="282"/>
      <c r="T58" s="282"/>
      <c r="U58" s="282"/>
    </row>
    <row r="59" spans="12:40">
      <c r="L59" s="282"/>
      <c r="M59" s="282"/>
      <c r="N59" s="282"/>
      <c r="O59" s="282"/>
      <c r="P59" s="282"/>
      <c r="Q59" s="282"/>
      <c r="R59" s="282"/>
      <c r="S59" s="282"/>
      <c r="T59" s="282"/>
      <c r="U59" s="282"/>
    </row>
    <row r="60" spans="12:40">
      <c r="L60" s="282"/>
      <c r="M60" s="282"/>
      <c r="N60" s="282"/>
      <c r="O60" s="282"/>
      <c r="P60" s="282"/>
      <c r="Q60" s="282"/>
      <c r="R60" s="282"/>
      <c r="S60" s="282"/>
      <c r="T60" s="282"/>
      <c r="U60" s="282"/>
    </row>
    <row r="61" spans="12:40">
      <c r="L61" s="282"/>
      <c r="M61" s="282"/>
      <c r="N61" s="282"/>
      <c r="O61" s="282"/>
      <c r="P61" s="282"/>
      <c r="Q61" s="282"/>
      <c r="R61" s="282"/>
      <c r="S61" s="282"/>
      <c r="T61" s="282"/>
      <c r="U61" s="282"/>
    </row>
    <row r="63" spans="12:40">
      <c r="L63" s="282"/>
      <c r="M63" s="282"/>
      <c r="N63" s="282"/>
      <c r="O63" s="282"/>
      <c r="P63" s="282"/>
      <c r="Q63" s="282"/>
      <c r="R63" s="282"/>
      <c r="S63" s="282"/>
      <c r="T63" s="282"/>
      <c r="U63" s="282"/>
    </row>
    <row r="64" spans="12:40">
      <c r="L64" s="282"/>
      <c r="M64" s="282"/>
      <c r="N64" s="282"/>
      <c r="O64" s="282"/>
      <c r="P64" s="282"/>
      <c r="Q64" s="282"/>
      <c r="R64" s="282"/>
      <c r="S64" s="282"/>
      <c r="T64" s="282"/>
      <c r="U64" s="282"/>
    </row>
    <row r="65" spans="12:21">
      <c r="L65" s="282"/>
      <c r="M65" s="282"/>
      <c r="N65" s="282"/>
      <c r="O65" s="282"/>
      <c r="P65" s="282"/>
      <c r="Q65" s="282"/>
      <c r="R65" s="282"/>
      <c r="S65" s="282"/>
      <c r="T65" s="282"/>
      <c r="U65" s="282"/>
    </row>
    <row r="66" spans="12:21">
      <c r="L66" s="282"/>
      <c r="M66" s="282"/>
      <c r="N66" s="282"/>
      <c r="O66" s="282"/>
      <c r="P66" s="282"/>
      <c r="Q66" s="282"/>
      <c r="R66" s="282"/>
      <c r="S66" s="282"/>
      <c r="T66" s="282"/>
      <c r="U66" s="282"/>
    </row>
  </sheetData>
  <sheetProtection algorithmName="SHA-512" hashValue="KRlritI1nQaIwlX7ACh0yQCcVMVSXche4eWTIQWghzsyfXKKzw2QforVkdGzSs8/nunJU47alrOJ7cXdcX8aiQ==" saltValue="drgDTZn/aZi+EOgjVl0oiA==" spinCount="100000" sheet="1" objects="1" scenarios="1" selectLockedCells="1"/>
  <mergeCells count="224">
    <mergeCell ref="L66:M66"/>
    <mergeCell ref="N66:Q66"/>
    <mergeCell ref="R66:U66"/>
    <mergeCell ref="R18:S18"/>
    <mergeCell ref="T18:W18"/>
    <mergeCell ref="X18:AA18"/>
    <mergeCell ref="A28:B28"/>
    <mergeCell ref="C28:F28"/>
    <mergeCell ref="K28:N28"/>
    <mergeCell ref="A29:B29"/>
    <mergeCell ref="C29:F29"/>
    <mergeCell ref="K29:N29"/>
    <mergeCell ref="L61:M61"/>
    <mergeCell ref="N61:Q61"/>
    <mergeCell ref="R61:U61"/>
    <mergeCell ref="L63:U63"/>
    <mergeCell ref="L64:M64"/>
    <mergeCell ref="N64:Q64"/>
    <mergeCell ref="R64:U64"/>
    <mergeCell ref="L65:M65"/>
    <mergeCell ref="N65:Q65"/>
    <mergeCell ref="R65:U65"/>
    <mergeCell ref="L56:M56"/>
    <mergeCell ref="N56:Q56"/>
    <mergeCell ref="R56:U56"/>
    <mergeCell ref="L58:U58"/>
    <mergeCell ref="L59:M59"/>
    <mergeCell ref="N59:Q59"/>
    <mergeCell ref="R59:U59"/>
    <mergeCell ref="L60:M60"/>
    <mergeCell ref="N60:Q60"/>
    <mergeCell ref="R60:U60"/>
    <mergeCell ref="L53:M53"/>
    <mergeCell ref="N53:Q53"/>
    <mergeCell ref="R53:U53"/>
    <mergeCell ref="L54:M54"/>
    <mergeCell ref="N54:Q54"/>
    <mergeCell ref="R54:U54"/>
    <mergeCell ref="L55:M55"/>
    <mergeCell ref="N55:Q55"/>
    <mergeCell ref="R55:U55"/>
    <mergeCell ref="L48:M48"/>
    <mergeCell ref="N48:Q48"/>
    <mergeCell ref="R48:U48"/>
    <mergeCell ref="L50:U50"/>
    <mergeCell ref="L51:M51"/>
    <mergeCell ref="N51:Q51"/>
    <mergeCell ref="R51:U51"/>
    <mergeCell ref="L52:M52"/>
    <mergeCell ref="N52:Q52"/>
    <mergeCell ref="R52:U52"/>
    <mergeCell ref="L44:U44"/>
    <mergeCell ref="L45:M45"/>
    <mergeCell ref="N45:Q45"/>
    <mergeCell ref="R45:U45"/>
    <mergeCell ref="L46:M46"/>
    <mergeCell ref="N46:Q46"/>
    <mergeCell ref="R46:U46"/>
    <mergeCell ref="L47:M47"/>
    <mergeCell ref="N47:Q47"/>
    <mergeCell ref="R47:U47"/>
    <mergeCell ref="AE48:AF48"/>
    <mergeCell ref="AG48:AJ48"/>
    <mergeCell ref="AK48:AN48"/>
    <mergeCell ref="AE49:AF49"/>
    <mergeCell ref="AG49:AJ49"/>
    <mergeCell ref="AK49:AN49"/>
    <mergeCell ref="AE50:AF50"/>
    <mergeCell ref="AG50:AJ50"/>
    <mergeCell ref="AK50:AN50"/>
    <mergeCell ref="AE43:AF43"/>
    <mergeCell ref="AG43:AJ43"/>
    <mergeCell ref="AK43:AN43"/>
    <mergeCell ref="AE44:AF44"/>
    <mergeCell ref="AG44:AJ44"/>
    <mergeCell ref="AK44:AN44"/>
    <mergeCell ref="AE46:AN46"/>
    <mergeCell ref="AE47:AF47"/>
    <mergeCell ref="AG47:AJ47"/>
    <mergeCell ref="AK47:AN47"/>
    <mergeCell ref="AI39:AJ39"/>
    <mergeCell ref="AK39:AN39"/>
    <mergeCell ref="AO39:AR39"/>
    <mergeCell ref="AE41:AN41"/>
    <mergeCell ref="AE42:AF42"/>
    <mergeCell ref="AG42:AJ42"/>
    <mergeCell ref="AK42:AN42"/>
    <mergeCell ref="AE36:AN36"/>
    <mergeCell ref="AI37:AJ37"/>
    <mergeCell ref="AK37:AN37"/>
    <mergeCell ref="AO37:AR37"/>
    <mergeCell ref="AI38:AJ38"/>
    <mergeCell ref="AK38:AN38"/>
    <mergeCell ref="AO38:AR38"/>
    <mergeCell ref="AE31:AN31"/>
    <mergeCell ref="AI32:AJ32"/>
    <mergeCell ref="AK32:AN32"/>
    <mergeCell ref="AO32:AR32"/>
    <mergeCell ref="AI33:AJ33"/>
    <mergeCell ref="AK33:AN33"/>
    <mergeCell ref="AO33:AR33"/>
    <mergeCell ref="AE20:AH20"/>
    <mergeCell ref="A25:B25"/>
    <mergeCell ref="C25:F25"/>
    <mergeCell ref="K25:N25"/>
    <mergeCell ref="C20:F20"/>
    <mergeCell ref="K20:N20"/>
    <mergeCell ref="A21:B21"/>
    <mergeCell ref="C21:F21"/>
    <mergeCell ref="K21:N21"/>
    <mergeCell ref="O31:P31"/>
    <mergeCell ref="Q31:T31"/>
    <mergeCell ref="S29:T29"/>
    <mergeCell ref="U29:X29"/>
    <mergeCell ref="A20:B20"/>
    <mergeCell ref="O23:P23"/>
    <mergeCell ref="Q23:T23"/>
    <mergeCell ref="U23:X23"/>
    <mergeCell ref="A1:N1"/>
    <mergeCell ref="A2:N2"/>
    <mergeCell ref="J3:N3"/>
    <mergeCell ref="A4:N4"/>
    <mergeCell ref="A5:N5"/>
    <mergeCell ref="J6:N6"/>
    <mergeCell ref="A7:N7"/>
    <mergeCell ref="A8:N8"/>
    <mergeCell ref="A9:N9"/>
    <mergeCell ref="A10:N10"/>
    <mergeCell ref="S25:T25"/>
    <mergeCell ref="A32:B32"/>
    <mergeCell ref="C32:F32"/>
    <mergeCell ref="K32:N32"/>
    <mergeCell ref="U31:X31"/>
    <mergeCell ref="S33:AB33"/>
    <mergeCell ref="S28:T28"/>
    <mergeCell ref="U28:X28"/>
    <mergeCell ref="Y28:AB28"/>
    <mergeCell ref="Y29:AB29"/>
    <mergeCell ref="Y25:AB25"/>
    <mergeCell ref="S27:AB27"/>
    <mergeCell ref="U25:X25"/>
    <mergeCell ref="A26:B26"/>
    <mergeCell ref="C26:F26"/>
    <mergeCell ref="K26:N26"/>
    <mergeCell ref="A27:B27"/>
    <mergeCell ref="C27:F27"/>
    <mergeCell ref="K27:N27"/>
    <mergeCell ref="S20:AB20"/>
    <mergeCell ref="S21:T21"/>
    <mergeCell ref="U21:X21"/>
    <mergeCell ref="Y21:AB21"/>
    <mergeCell ref="S24:T24"/>
    <mergeCell ref="U24:X24"/>
    <mergeCell ref="Y24:AB24"/>
    <mergeCell ref="U36:X36"/>
    <mergeCell ref="S37:T37"/>
    <mergeCell ref="U37:X37"/>
    <mergeCell ref="Y37:AB37"/>
    <mergeCell ref="S34:T34"/>
    <mergeCell ref="U34:X34"/>
    <mergeCell ref="Y34:AB34"/>
    <mergeCell ref="O41:P41"/>
    <mergeCell ref="Q41:T41"/>
    <mergeCell ref="U41:X41"/>
    <mergeCell ref="O36:P36"/>
    <mergeCell ref="Q36:T36"/>
    <mergeCell ref="A11:N15"/>
    <mergeCell ref="A17:N17"/>
    <mergeCell ref="A16:N16"/>
    <mergeCell ref="O42:P42"/>
    <mergeCell ref="Q42:T42"/>
    <mergeCell ref="U42:X42"/>
    <mergeCell ref="S39:AB39"/>
    <mergeCell ref="O40:P40"/>
    <mergeCell ref="Q40:T40"/>
    <mergeCell ref="U40:X40"/>
    <mergeCell ref="A33:B33"/>
    <mergeCell ref="C33:F33"/>
    <mergeCell ref="K33:N33"/>
    <mergeCell ref="A34:B34"/>
    <mergeCell ref="C34:F34"/>
    <mergeCell ref="K34:N34"/>
    <mergeCell ref="K37:N37"/>
    <mergeCell ref="A38:B38"/>
    <mergeCell ref="C38:F38"/>
    <mergeCell ref="G18:J18"/>
    <mergeCell ref="G24:J24"/>
    <mergeCell ref="G32:J32"/>
    <mergeCell ref="G37:J37"/>
    <mergeCell ref="G19:J19"/>
    <mergeCell ref="G20:J20"/>
    <mergeCell ref="G21:J21"/>
    <mergeCell ref="G25:J25"/>
    <mergeCell ref="G26:J26"/>
    <mergeCell ref="G27:J27"/>
    <mergeCell ref="G28:J28"/>
    <mergeCell ref="G29:J29"/>
    <mergeCell ref="G33:J33"/>
    <mergeCell ref="G34:J34"/>
    <mergeCell ref="A35:N36"/>
    <mergeCell ref="C37:F37"/>
    <mergeCell ref="A18:B18"/>
    <mergeCell ref="C18:F18"/>
    <mergeCell ref="K18:N18"/>
    <mergeCell ref="A19:B19"/>
    <mergeCell ref="C19:F19"/>
    <mergeCell ref="K19:N19"/>
    <mergeCell ref="A24:B24"/>
    <mergeCell ref="C24:F24"/>
    <mergeCell ref="G38:J38"/>
    <mergeCell ref="G39:J39"/>
    <mergeCell ref="A42:N42"/>
    <mergeCell ref="A41:N41"/>
    <mergeCell ref="A40:N40"/>
    <mergeCell ref="A22:N22"/>
    <mergeCell ref="A23:N23"/>
    <mergeCell ref="A30:N30"/>
    <mergeCell ref="A31:N31"/>
    <mergeCell ref="K24:N24"/>
    <mergeCell ref="K38:N38"/>
    <mergeCell ref="A39:B39"/>
    <mergeCell ref="C39:F39"/>
    <mergeCell ref="K39:N39"/>
    <mergeCell ref="A37:B37"/>
  </mergeCells>
  <dataValidations count="2">
    <dataValidation type="textLength" operator="lessThan" allowBlank="1" showInputMessage="1" showErrorMessage="1" sqref="A42:J42" xr:uid="{00000000-0002-0000-0200-000000000000}">
      <formula1>501</formula1>
    </dataValidation>
    <dataValidation type="textLength" operator="lessThan" allowBlank="1" showInputMessage="1" showErrorMessage="1" sqref="K19:N21 K25:N29 K33:N34 K38:N39" xr:uid="{00000000-0002-0000-0200-000001000000}">
      <formula1>151</formula1>
    </dataValidation>
  </dataValidations>
  <pageMargins left="0.7" right="0.7" top="0.75" bottom="0.75" header="0.3" footer="0.3"/>
  <pageSetup paperSize="9" orientation="portrait" horizontalDpi="4294967292" verticalDpi="12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249977111117893"/>
  </sheetPr>
  <dimension ref="A1:K18"/>
  <sheetViews>
    <sheetView showGridLines="0" workbookViewId="0">
      <selection activeCell="B13" activeCellId="2" sqref="B7:K7 B10:K10 B13:K13"/>
    </sheetView>
  </sheetViews>
  <sheetFormatPr defaultColWidth="8.85546875" defaultRowHeight="15"/>
  <cols>
    <col min="1" max="1" width="46.42578125" bestFit="1" customWidth="1"/>
  </cols>
  <sheetData>
    <row r="1" spans="1:11">
      <c r="A1" s="350" t="s">
        <v>385</v>
      </c>
      <c r="B1" s="351"/>
      <c r="C1" s="351"/>
      <c r="D1" s="351"/>
      <c r="E1" s="351"/>
      <c r="F1" s="351"/>
      <c r="G1" s="351"/>
      <c r="H1" s="351"/>
      <c r="I1" s="351"/>
      <c r="J1" s="351"/>
      <c r="K1" s="352"/>
    </row>
    <row r="2" spans="1:11">
      <c r="A2" s="353"/>
      <c r="B2" s="354"/>
      <c r="C2" s="354"/>
      <c r="D2" s="354"/>
      <c r="E2" s="354"/>
      <c r="F2" s="354"/>
      <c r="G2" s="354"/>
      <c r="H2" s="354"/>
      <c r="I2" s="354"/>
      <c r="J2" s="354"/>
      <c r="K2" s="355"/>
    </row>
    <row r="3" spans="1:11" ht="26.25" customHeight="1">
      <c r="A3" s="356" t="s">
        <v>386</v>
      </c>
      <c r="B3" s="357"/>
      <c r="C3" s="357"/>
      <c r="D3" s="357"/>
      <c r="E3" s="357"/>
      <c r="F3" s="357"/>
      <c r="G3" s="357"/>
      <c r="H3" s="357"/>
      <c r="I3" s="357"/>
      <c r="J3" s="357"/>
      <c r="K3" s="358"/>
    </row>
    <row r="4" spans="1:11" ht="15.75" thickBot="1">
      <c r="A4" s="359" t="s">
        <v>387</v>
      </c>
      <c r="B4" s="360"/>
      <c r="C4" s="360"/>
      <c r="D4" s="360"/>
      <c r="E4" s="360"/>
      <c r="F4" s="360"/>
      <c r="G4" s="360"/>
      <c r="H4" s="360"/>
      <c r="I4" s="360"/>
      <c r="J4" s="360"/>
      <c r="K4" s="361"/>
    </row>
    <row r="5" spans="1:11" ht="18.75" customHeight="1">
      <c r="A5" s="33" t="s">
        <v>388</v>
      </c>
      <c r="B5" s="34"/>
      <c r="C5" s="34"/>
      <c r="D5" s="34"/>
      <c r="E5" s="34"/>
      <c r="F5" s="34"/>
      <c r="G5" s="34"/>
      <c r="H5" s="34"/>
      <c r="I5" s="34"/>
      <c r="J5" s="34"/>
      <c r="K5" s="35"/>
    </row>
    <row r="6" spans="1:11">
      <c r="A6" s="36" t="s">
        <v>389</v>
      </c>
      <c r="B6" s="37"/>
      <c r="C6" s="37"/>
      <c r="D6" s="37"/>
      <c r="E6" s="37"/>
      <c r="F6" s="37"/>
      <c r="G6" s="37"/>
      <c r="H6" s="37"/>
      <c r="I6" s="37"/>
      <c r="J6" s="37"/>
      <c r="K6" s="38"/>
    </row>
    <row r="7" spans="1:11">
      <c r="A7" s="36" t="s">
        <v>390</v>
      </c>
      <c r="B7" s="362"/>
      <c r="C7" s="362"/>
      <c r="D7" s="362"/>
      <c r="E7" s="362"/>
      <c r="F7" s="362"/>
      <c r="G7" s="362"/>
      <c r="H7" s="362"/>
      <c r="I7" s="362"/>
      <c r="J7" s="362"/>
      <c r="K7" s="363"/>
    </row>
    <row r="8" spans="1:11">
      <c r="A8" s="32"/>
      <c r="K8" s="39"/>
    </row>
    <row r="9" spans="1:11">
      <c r="A9" s="50" t="s">
        <v>391</v>
      </c>
      <c r="B9" s="367"/>
      <c r="C9" s="368"/>
      <c r="D9" s="368"/>
      <c r="E9" s="368"/>
      <c r="F9" s="368"/>
      <c r="G9" s="368"/>
      <c r="H9" s="368"/>
      <c r="I9" s="368"/>
      <c r="J9" s="368"/>
      <c r="K9" s="369"/>
    </row>
    <row r="10" spans="1:11">
      <c r="A10" s="36" t="s">
        <v>401</v>
      </c>
      <c r="B10" s="364"/>
      <c r="C10" s="365"/>
      <c r="D10" s="365"/>
      <c r="E10" s="365"/>
      <c r="F10" s="365"/>
      <c r="G10" s="365"/>
      <c r="H10" s="365"/>
      <c r="I10" s="365"/>
      <c r="J10" s="365"/>
      <c r="K10" s="366"/>
    </row>
    <row r="11" spans="1:11">
      <c r="A11" s="32"/>
      <c r="K11" s="39"/>
    </row>
    <row r="12" spans="1:11">
      <c r="A12" s="36" t="s">
        <v>392</v>
      </c>
      <c r="B12" s="40"/>
      <c r="C12" s="37"/>
      <c r="D12" s="37"/>
      <c r="E12" s="37"/>
      <c r="F12" s="37"/>
      <c r="G12" s="37"/>
      <c r="H12" s="37"/>
      <c r="I12" s="37"/>
      <c r="J12" s="37"/>
      <c r="K12" s="38"/>
    </row>
    <row r="13" spans="1:11">
      <c r="A13" s="36" t="s">
        <v>393</v>
      </c>
      <c r="B13" s="364"/>
      <c r="C13" s="365"/>
      <c r="D13" s="365"/>
      <c r="E13" s="365"/>
      <c r="F13" s="365"/>
      <c r="G13" s="365"/>
      <c r="H13" s="365"/>
      <c r="I13" s="365"/>
      <c r="J13" s="365"/>
      <c r="K13" s="366"/>
    </row>
    <row r="14" spans="1:11">
      <c r="A14" s="32"/>
      <c r="K14" s="39"/>
    </row>
    <row r="15" spans="1:11" ht="28.5" customHeight="1">
      <c r="A15" s="41" t="s">
        <v>394</v>
      </c>
      <c r="B15" s="344"/>
      <c r="C15" s="345"/>
      <c r="D15" s="345"/>
      <c r="E15" s="345"/>
      <c r="F15" s="345"/>
      <c r="G15" s="345"/>
      <c r="H15" s="345"/>
      <c r="I15" s="345"/>
      <c r="J15" s="345"/>
      <c r="K15" s="346"/>
    </row>
    <row r="16" spans="1:11" ht="15.75" thickBot="1">
      <c r="A16" s="42"/>
      <c r="B16" s="43"/>
      <c r="C16" s="43"/>
      <c r="D16" s="43"/>
      <c r="E16" s="43"/>
      <c r="F16" s="43"/>
      <c r="G16" s="43"/>
      <c r="H16" s="43"/>
      <c r="I16" s="43"/>
      <c r="J16" s="43"/>
      <c r="K16" s="44"/>
    </row>
    <row r="17" spans="1:11" ht="18" customHeight="1">
      <c r="A17" s="45" t="s">
        <v>395</v>
      </c>
      <c r="B17" s="46"/>
      <c r="C17" s="46"/>
      <c r="D17" s="46"/>
      <c r="E17" s="46"/>
      <c r="F17" s="46"/>
      <c r="G17" s="46"/>
      <c r="H17" s="46"/>
      <c r="I17" s="46"/>
      <c r="J17" s="46"/>
      <c r="K17" s="47"/>
    </row>
    <row r="18" spans="1:11" ht="57.75" customHeight="1" thickBot="1">
      <c r="A18" s="48" t="s">
        <v>396</v>
      </c>
      <c r="B18" s="347"/>
      <c r="C18" s="348"/>
      <c r="D18" s="348"/>
      <c r="E18" s="348"/>
      <c r="F18" s="348"/>
      <c r="G18" s="348"/>
      <c r="H18" s="348"/>
      <c r="I18" s="348"/>
      <c r="J18" s="348"/>
      <c r="K18" s="349"/>
    </row>
  </sheetData>
  <sheetProtection algorithmName="SHA-512" hashValue="JGgsg+PLh3dD/ho8HMJX/bLKoNlJ5Licln51wLb4YfBeuN3MzucDv7D/lKIZT7w2czM3K0QSzEDSYPdmFoooxQ==" saltValue="/BQn53gUJ7AGNDjxB6y48A==" spinCount="100000" sheet="1" objects="1" scenarios="1"/>
  <mergeCells count="9">
    <mergeCell ref="B15:K15"/>
    <mergeCell ref="B18:K18"/>
    <mergeCell ref="A1:K2"/>
    <mergeCell ref="A3:K3"/>
    <mergeCell ref="A4:K4"/>
    <mergeCell ref="B7:K7"/>
    <mergeCell ref="B10:K10"/>
    <mergeCell ref="B13:K13"/>
    <mergeCell ref="B9:K9"/>
  </mergeCells>
  <dataValidations count="4">
    <dataValidation type="textLength" operator="lessThan" allowBlank="1" showInputMessage="1" showErrorMessage="1" promptTitle="Test not taken yet" prompt="Be sure to upload the registration receipt to your application" sqref="B18:K18" xr:uid="{00000000-0002-0000-0300-000000000000}">
      <formula1>101</formula1>
    </dataValidation>
    <dataValidation type="textLength" operator="lessThan" allowBlank="1" showInputMessage="1" showErrorMessage="1" promptTitle="English test" prompt="Please write the relevant reference number to allow for online verification of your English test" sqref="B7:K7 B13:K13" xr:uid="{00000000-0002-0000-0300-000001000000}">
      <formula1>101</formula1>
    </dataValidation>
    <dataValidation type="textLength" operator="lessThan" allowBlank="1" showInputMessage="1" showErrorMessage="1" promptTitle="English requirements" prompt="Please state in which way you fulfill the English requirements" sqref="B15:K16" xr:uid="{00000000-0002-0000-0300-000002000000}">
      <formula1>101</formula1>
    </dataValidation>
    <dataValidation type="custom" allowBlank="1" showInputMessage="1" showErrorMessage="1" sqref="B10:K10" xr:uid="{00000000-0002-0000-0300-000003000000}">
      <formula1>B10=SUBSTITUTE(B10," ","")</formula1>
    </dataValidation>
  </dataValidations>
  <hyperlinks>
    <hyperlink ref="A4:K4" r:id="rId1" display="https://www.dtu.dk/english/Education/msc/Admission-and-deadlines/Language_test_requirements" xr:uid="{00000000-0004-0000-0300-000000000000}"/>
  </hyperlinks>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4F0EF-7A0E-49F9-9D30-598FDC6CE25F}">
  <sheetPr>
    <tabColor theme="9" tint="-0.249977111117893"/>
  </sheetPr>
  <dimension ref="A1:M169"/>
  <sheetViews>
    <sheetView showGridLines="0" topLeftCell="A111" workbookViewId="0">
      <selection activeCell="L18" sqref="L18"/>
    </sheetView>
  </sheetViews>
  <sheetFormatPr defaultColWidth="8.85546875" defaultRowHeight="15"/>
  <cols>
    <col min="1" max="1" width="46.42578125" bestFit="1" customWidth="1"/>
    <col min="12" max="12" width="49.42578125" customWidth="1"/>
    <col min="13" max="13" width="46.42578125" customWidth="1"/>
  </cols>
  <sheetData>
    <row r="1" spans="1:13" ht="25.5" customHeight="1">
      <c r="A1" s="370" t="str">
        <f>CONCATENATE("Pre-Mapping for the MSc programme in ",[2]Setup!$B$2)</f>
        <v>Pre-Mapping for the MSc programme in Mechanical Engineering</v>
      </c>
      <c r="B1" s="370"/>
      <c r="C1" s="370"/>
      <c r="D1" s="370"/>
      <c r="E1" s="370"/>
      <c r="F1" s="370"/>
      <c r="G1" s="370"/>
      <c r="H1" s="370"/>
      <c r="I1" s="370"/>
      <c r="J1" s="370"/>
      <c r="K1" s="370"/>
      <c r="L1" s="99"/>
      <c r="M1" s="64" t="s">
        <v>406</v>
      </c>
    </row>
    <row r="2" spans="1:13" ht="12" customHeight="1">
      <c r="A2" s="370"/>
      <c r="B2" s="370"/>
      <c r="C2" s="370"/>
      <c r="D2" s="370"/>
      <c r="E2" s="370"/>
      <c r="F2" s="370"/>
      <c r="G2" s="370"/>
      <c r="H2" s="370"/>
      <c r="I2" s="370"/>
      <c r="J2" s="370"/>
      <c r="K2" s="370"/>
      <c r="L2" s="99"/>
      <c r="M2" s="64" t="s">
        <v>407</v>
      </c>
    </row>
    <row r="3" spans="1:13" ht="78.75" customHeight="1">
      <c r="A3" s="371" t="s">
        <v>461</v>
      </c>
      <c r="B3" s="372"/>
      <c r="C3" s="372"/>
      <c r="D3" s="372"/>
      <c r="E3" s="372"/>
      <c r="F3" s="372"/>
      <c r="G3" s="372"/>
      <c r="H3" s="372"/>
      <c r="I3" s="372"/>
      <c r="J3" s="372"/>
      <c r="K3" s="372"/>
      <c r="L3" s="8"/>
      <c r="M3" s="64" t="s">
        <v>408</v>
      </c>
    </row>
    <row r="4" spans="1:13" ht="15.75">
      <c r="A4" s="100" t="s">
        <v>462</v>
      </c>
      <c r="B4" s="101"/>
      <c r="C4" s="101"/>
      <c r="D4" s="101"/>
      <c r="E4" s="101"/>
      <c r="F4" s="101"/>
      <c r="G4" s="101"/>
      <c r="H4" s="101"/>
      <c r="I4" s="101"/>
      <c r="J4" s="101"/>
      <c r="K4" s="101"/>
      <c r="L4" s="102"/>
      <c r="M4" s="64" t="s">
        <v>409</v>
      </c>
    </row>
    <row r="5" spans="1:13">
      <c r="A5" s="109" t="s">
        <v>266</v>
      </c>
      <c r="B5" s="207" t="s">
        <v>463</v>
      </c>
      <c r="C5" s="207"/>
      <c r="D5" s="207"/>
      <c r="E5" s="207"/>
      <c r="F5" s="207"/>
      <c r="G5" s="207"/>
      <c r="H5" s="207"/>
      <c r="I5" s="207"/>
      <c r="J5" s="207"/>
      <c r="K5" s="207"/>
      <c r="L5" s="104" t="s">
        <v>464</v>
      </c>
      <c r="M5" s="64" t="s">
        <v>410</v>
      </c>
    </row>
    <row r="6" spans="1:13">
      <c r="A6" s="18" t="s">
        <v>264</v>
      </c>
      <c r="B6" s="207" t="s">
        <v>61</v>
      </c>
      <c r="C6" s="207"/>
      <c r="D6" s="207"/>
      <c r="E6" s="207"/>
      <c r="F6" s="207"/>
      <c r="G6" s="207"/>
      <c r="H6" s="207"/>
      <c r="I6" s="207"/>
      <c r="J6" s="207"/>
      <c r="K6" s="207"/>
      <c r="L6" s="104" t="s">
        <v>465</v>
      </c>
      <c r="M6" s="8"/>
    </row>
    <row r="7" spans="1:13">
      <c r="A7" s="106" t="s">
        <v>265</v>
      </c>
      <c r="B7" s="207" t="s">
        <v>466</v>
      </c>
      <c r="C7" s="207"/>
      <c r="D7" s="207"/>
      <c r="E7" s="207"/>
      <c r="F7" s="207"/>
      <c r="G7" s="207"/>
      <c r="H7" s="207"/>
      <c r="I7" s="207"/>
      <c r="J7" s="207"/>
      <c r="K7" s="207"/>
      <c r="L7" s="104" t="s">
        <v>467</v>
      </c>
      <c r="M7" s="8"/>
    </row>
    <row r="8" spans="1:13">
      <c r="A8" s="107"/>
      <c r="B8" s="107"/>
      <c r="C8" s="107"/>
      <c r="D8" s="107"/>
      <c r="E8" s="107"/>
      <c r="F8" s="107"/>
      <c r="G8" s="107"/>
      <c r="H8" s="107"/>
      <c r="I8" s="107"/>
      <c r="J8" s="107"/>
      <c r="K8" s="107"/>
      <c r="L8" s="8"/>
      <c r="M8" s="8"/>
    </row>
    <row r="9" spans="1:13">
      <c r="A9" s="108" t="s">
        <v>468</v>
      </c>
      <c r="B9" s="107"/>
      <c r="C9" s="107"/>
      <c r="D9" s="107"/>
      <c r="E9" s="107"/>
      <c r="F9" s="107"/>
      <c r="G9" s="107"/>
      <c r="H9" s="107"/>
      <c r="I9" s="107"/>
      <c r="J9" s="107"/>
      <c r="K9" s="107"/>
      <c r="L9" s="8"/>
      <c r="M9" s="8"/>
    </row>
    <row r="10" spans="1:13">
      <c r="A10" s="109" t="s">
        <v>259</v>
      </c>
      <c r="B10" s="373" t="s">
        <v>469</v>
      </c>
      <c r="C10" s="373"/>
      <c r="D10" s="373"/>
      <c r="E10" s="373"/>
      <c r="F10" s="373"/>
      <c r="G10" s="373"/>
      <c r="H10" s="373"/>
      <c r="I10" s="373"/>
      <c r="J10" s="373"/>
      <c r="K10" s="374"/>
      <c r="L10" s="2" t="s">
        <v>470</v>
      </c>
      <c r="M10" s="8"/>
    </row>
    <row r="11" spans="1:13">
      <c r="A11" s="18" t="s">
        <v>411</v>
      </c>
      <c r="B11" s="373" t="s">
        <v>408</v>
      </c>
      <c r="C11" s="373"/>
      <c r="D11" s="373"/>
      <c r="E11" s="373"/>
      <c r="F11" s="373"/>
      <c r="G11" s="373"/>
      <c r="H11" s="373"/>
      <c r="I11" s="373"/>
      <c r="J11" s="373"/>
      <c r="K11" s="374"/>
      <c r="L11" s="2"/>
      <c r="M11" s="8"/>
    </row>
    <row r="12" spans="1:13">
      <c r="A12" s="16" t="s">
        <v>267</v>
      </c>
      <c r="B12" s="13">
        <v>3</v>
      </c>
      <c r="C12" s="378" t="s">
        <v>471</v>
      </c>
      <c r="D12" s="379"/>
      <c r="E12" s="379"/>
      <c r="F12" s="379"/>
      <c r="G12" s="379"/>
      <c r="H12" s="379"/>
      <c r="I12" s="379"/>
      <c r="J12" s="379"/>
      <c r="K12" s="380"/>
      <c r="L12" s="8"/>
      <c r="M12" s="8"/>
    </row>
    <row r="13" spans="1:13">
      <c r="A13" s="110" t="s">
        <v>263</v>
      </c>
      <c r="B13" s="17">
        <v>180</v>
      </c>
      <c r="C13" s="381" t="s">
        <v>472</v>
      </c>
      <c r="D13" s="382"/>
      <c r="E13" s="382"/>
      <c r="F13" s="382"/>
      <c r="G13" s="382"/>
      <c r="H13" s="382"/>
      <c r="I13" s="382"/>
      <c r="J13" s="382"/>
      <c r="K13" s="383"/>
      <c r="L13" s="8"/>
      <c r="M13" s="8"/>
    </row>
    <row r="14" spans="1:13">
      <c r="A14" s="107"/>
      <c r="B14" s="107"/>
      <c r="C14" s="107"/>
      <c r="D14" s="107"/>
      <c r="E14" s="107"/>
      <c r="F14" s="107"/>
      <c r="G14" s="107"/>
      <c r="H14" s="107"/>
      <c r="I14" s="107"/>
      <c r="J14" s="107"/>
      <c r="K14" s="107"/>
      <c r="L14" s="8"/>
      <c r="M14" s="8"/>
    </row>
    <row r="15" spans="1:13" ht="28.5" customHeight="1">
      <c r="A15" s="1" t="s">
        <v>349</v>
      </c>
      <c r="B15" s="107"/>
      <c r="C15" s="107"/>
      <c r="D15" s="107"/>
      <c r="E15" s="107"/>
      <c r="F15" s="107"/>
      <c r="G15" s="107"/>
      <c r="H15" s="107"/>
      <c r="I15" s="107"/>
      <c r="J15" s="107"/>
      <c r="K15" s="107"/>
      <c r="L15" s="8"/>
      <c r="M15" s="8"/>
    </row>
    <row r="16" spans="1:13">
      <c r="A16" s="103" t="s">
        <v>260</v>
      </c>
      <c r="B16" s="13">
        <v>-3</v>
      </c>
      <c r="C16" s="378" t="s">
        <v>473</v>
      </c>
      <c r="D16" s="379"/>
      <c r="E16" s="379"/>
      <c r="F16" s="379"/>
      <c r="G16" s="379"/>
      <c r="H16" s="379"/>
      <c r="I16" s="384" t="s">
        <v>350</v>
      </c>
      <c r="J16" s="385"/>
      <c r="K16" s="111">
        <f>IFERROR(SUMPRODUCT(B24:B122,C24:C122)/SUM(B24:B122)," ")</f>
        <v>8.8000000000000007</v>
      </c>
      <c r="L16" s="11" t="s">
        <v>347</v>
      </c>
      <c r="M16" s="8"/>
    </row>
    <row r="17" spans="1:13">
      <c r="A17" s="105" t="s">
        <v>261</v>
      </c>
      <c r="B17" s="14">
        <v>2</v>
      </c>
      <c r="C17" s="386" t="s">
        <v>474</v>
      </c>
      <c r="D17" s="387"/>
      <c r="E17" s="387"/>
      <c r="F17" s="387"/>
      <c r="G17" s="387"/>
      <c r="H17" s="387"/>
      <c r="I17" s="388"/>
      <c r="J17" s="389"/>
      <c r="K17" s="112"/>
      <c r="L17" s="11" t="s">
        <v>475</v>
      </c>
      <c r="M17" s="8"/>
    </row>
    <row r="18" spans="1:13">
      <c r="A18" s="106" t="s">
        <v>262</v>
      </c>
      <c r="B18" s="13">
        <v>12</v>
      </c>
      <c r="C18" s="390" t="s">
        <v>476</v>
      </c>
      <c r="D18" s="391"/>
      <c r="E18" s="391"/>
      <c r="F18" s="391"/>
      <c r="G18" s="391"/>
      <c r="H18" s="391"/>
      <c r="I18" s="392" t="s">
        <v>477</v>
      </c>
      <c r="J18" s="393"/>
      <c r="K18" s="111">
        <f>IFERROR(SUMPRODUCT(D22:J22,D23:J23)/(SUM(D22:J22))," ")</f>
        <v>9.3333333333333339</v>
      </c>
      <c r="L18" s="11" t="s">
        <v>478</v>
      </c>
      <c r="M18" s="8"/>
    </row>
    <row r="19" spans="1:13" ht="15.75" thickBot="1">
      <c r="A19" s="113"/>
      <c r="B19" s="107"/>
      <c r="C19" s="114"/>
      <c r="D19" s="107"/>
      <c r="E19" s="107"/>
      <c r="F19" s="113"/>
      <c r="G19" s="113"/>
      <c r="H19" s="115"/>
      <c r="I19" s="107"/>
      <c r="J19" s="107"/>
      <c r="K19" s="107"/>
      <c r="L19" s="8"/>
      <c r="M19" s="8"/>
    </row>
    <row r="20" spans="1:13" ht="15.75" thickBot="1">
      <c r="A20" s="1" t="s">
        <v>348</v>
      </c>
      <c r="B20" s="8"/>
      <c r="C20" s="8"/>
      <c r="D20" s="394" t="s">
        <v>479</v>
      </c>
      <c r="E20" s="395"/>
      <c r="F20" s="395"/>
      <c r="G20" s="395"/>
      <c r="H20" s="395"/>
      <c r="I20" s="395"/>
      <c r="J20" s="395"/>
      <c r="K20" s="396"/>
      <c r="L20" s="116"/>
      <c r="M20" s="8"/>
    </row>
    <row r="21" spans="1:13" ht="319.5" thickBot="1">
      <c r="A21" s="67" t="s">
        <v>435</v>
      </c>
      <c r="B21" s="70" t="s">
        <v>438</v>
      </c>
      <c r="C21" s="71" t="s">
        <v>439</v>
      </c>
      <c r="D21" s="117" t="s">
        <v>480</v>
      </c>
      <c r="E21" s="118" t="s">
        <v>481</v>
      </c>
      <c r="F21" s="118" t="s">
        <v>482</v>
      </c>
      <c r="G21" s="118" t="s">
        <v>483</v>
      </c>
      <c r="H21" s="118" t="s">
        <v>484</v>
      </c>
      <c r="I21" s="118" t="s">
        <v>485</v>
      </c>
      <c r="J21" s="119" t="s">
        <v>486</v>
      </c>
      <c r="K21" s="120" t="s">
        <v>410</v>
      </c>
      <c r="L21" s="121"/>
      <c r="M21" s="8"/>
    </row>
    <row r="22" spans="1:13" ht="15.75" thickBot="1">
      <c r="A22" s="68" t="s">
        <v>436</v>
      </c>
      <c r="B22" s="65">
        <f>SUM(B24:B122,B124:B143)</f>
        <v>180</v>
      </c>
      <c r="C22" s="9"/>
      <c r="D22" s="54" cm="1">
        <f t="array" ref="D22">IFERROR(SUMPRODUCT($B$24:$B$122*(60*$B$12/$B$13),D$24:D$122)/100,"")</f>
        <v>32.5</v>
      </c>
      <c r="E22" s="54" cm="1">
        <f t="array" ref="E22">IFERROR(SUMPRODUCT($B$24:$B$122*(60*$B$12/$B$13),E$24:E$122)/100,"")</f>
        <v>10</v>
      </c>
      <c r="F22" s="54" cm="1">
        <f t="array" ref="F22">IFERROR(SUMPRODUCT($B$24:$B$122*(60*$B$12/$B$13),F$24:F$122)/100,"")</f>
        <v>15</v>
      </c>
      <c r="G22" s="54" cm="1">
        <f t="array" ref="G22">IFERROR(SUMPRODUCT($B$24:$B$122*(60*$B$12/$B$13),G$24:G$122)/100,"")</f>
        <v>10</v>
      </c>
      <c r="H22" s="54" cm="1">
        <f t="array" ref="H22">IFERROR(SUMPRODUCT($B$24:$B$122*(60*$B$12/$B$13),H$24:H$122)/100,"")</f>
        <v>10</v>
      </c>
      <c r="I22" s="54" cm="1">
        <f t="array" ref="I22">IFERROR(SUMPRODUCT($B$24:$B$122*(60*$B$12/$B$13),I$24:I$122)/100,"")</f>
        <v>20</v>
      </c>
      <c r="J22" s="54" cm="1">
        <f t="array" ref="J22">IFERROR(SUMPRODUCT($B$24:$B$122*(60*$B$12/$B$13),J$24:J$122)/100,"")</f>
        <v>7.5</v>
      </c>
      <c r="K22" s="122">
        <f>IFERROR((B22-SUM(D22:J22))/B22,"")</f>
        <v>0.41666666666666669</v>
      </c>
      <c r="L22" s="8"/>
      <c r="M22" s="8"/>
    </row>
    <row r="23" spans="1:13" ht="28.5" thickBot="1">
      <c r="A23" s="69" t="s">
        <v>437</v>
      </c>
      <c r="B23" s="123"/>
      <c r="C23" s="72">
        <f>IFERROR(AVERAGE(C24:C122),)</f>
        <v>8.375</v>
      </c>
      <c r="D23" s="85">
        <f>IFERROR(SUMPRODUCT($B$24:$B$122,$C$24:$C$122,D24:D122)/SUMPRODUCT($B$24:$B$122,D24:D122),0)</f>
        <v>9.3076923076923084</v>
      </c>
      <c r="E23" s="86">
        <f>IFERROR(SUMPRODUCT($B$24:$B$122,$C$24:$C$122,E24:E122)/SUMPRODUCT($B$24:$B$122,E24:E122),0)</f>
        <v>10</v>
      </c>
      <c r="F23" s="86">
        <f>IFERROR(SUMPRODUCT($B$24:$B$122,$C$24:$C$122,F24:F122)/SUMPRODUCT($B$24:$B$122,F24:F122),0)</f>
        <v>9.6666666666666661</v>
      </c>
      <c r="G23" s="86">
        <f t="shared" ref="G23:J23" si="0">IFERROR(SUMPRODUCT($B$24:$B$122,$C$24:$C$122,G24:G122)/SUMPRODUCT($B$24:$B$122,G24:G122),0)</f>
        <v>7</v>
      </c>
      <c r="H23" s="86">
        <f t="shared" si="0"/>
        <v>10</v>
      </c>
      <c r="I23" s="86">
        <f t="shared" si="0"/>
        <v>10.5</v>
      </c>
      <c r="J23" s="86">
        <f t="shared" si="0"/>
        <v>7</v>
      </c>
      <c r="K23" s="87">
        <f>IFERROR(SUMPRODUCT($B$24:$B$122,$C$24:$C$122,K24:K122)/SUMPRODUCT($B$24:$B$122,K24:K122),0)</f>
        <v>8</v>
      </c>
      <c r="L23" s="55" t="s">
        <v>412</v>
      </c>
      <c r="M23" s="124" t="s">
        <v>413</v>
      </c>
    </row>
    <row r="24" spans="1:13">
      <c r="A24" s="13" t="s">
        <v>487</v>
      </c>
      <c r="B24" s="13">
        <v>20</v>
      </c>
      <c r="C24" s="125">
        <v>10</v>
      </c>
      <c r="D24" s="126">
        <v>100</v>
      </c>
      <c r="E24" s="13"/>
      <c r="F24" s="13"/>
      <c r="G24" s="13"/>
      <c r="H24" s="13"/>
      <c r="I24" s="13"/>
      <c r="J24" s="125"/>
      <c r="K24" s="127">
        <f t="shared" ref="K24:K55" si="1">IF(ISBLANK(B24)," ",100-SUM(D24:J24))</f>
        <v>0</v>
      </c>
      <c r="L24" s="58"/>
      <c r="M24" s="58"/>
    </row>
    <row r="25" spans="1:13">
      <c r="A25" s="13" t="s">
        <v>488</v>
      </c>
      <c r="B25" s="13">
        <v>10</v>
      </c>
      <c r="C25" s="128">
        <v>10</v>
      </c>
      <c r="D25" s="126"/>
      <c r="E25" s="13">
        <v>100</v>
      </c>
      <c r="F25" s="13"/>
      <c r="G25" s="13"/>
      <c r="H25" s="13"/>
      <c r="I25" s="13"/>
      <c r="J25" s="128"/>
      <c r="K25" s="129">
        <f t="shared" si="1"/>
        <v>0</v>
      </c>
      <c r="L25" s="58"/>
      <c r="M25" s="58"/>
    </row>
    <row r="26" spans="1:13">
      <c r="A26" s="13" t="s">
        <v>489</v>
      </c>
      <c r="B26" s="13">
        <v>10</v>
      </c>
      <c r="C26" s="128">
        <v>4</v>
      </c>
      <c r="D26" s="126"/>
      <c r="E26" s="13"/>
      <c r="F26" s="13"/>
      <c r="G26" s="13"/>
      <c r="H26" s="13"/>
      <c r="I26" s="13"/>
      <c r="J26" s="128"/>
      <c r="K26" s="129">
        <f t="shared" si="1"/>
        <v>100</v>
      </c>
      <c r="L26" s="58"/>
      <c r="M26" s="58"/>
    </row>
    <row r="27" spans="1:13">
      <c r="A27" s="13" t="s">
        <v>490</v>
      </c>
      <c r="B27" s="13">
        <v>10</v>
      </c>
      <c r="C27" s="128">
        <v>10</v>
      </c>
      <c r="D27" s="126"/>
      <c r="E27" s="13"/>
      <c r="F27" s="13"/>
      <c r="G27" s="13"/>
      <c r="H27" s="13">
        <v>100</v>
      </c>
      <c r="I27" s="13"/>
      <c r="J27" s="128"/>
      <c r="K27" s="129">
        <f t="shared" si="1"/>
        <v>0</v>
      </c>
      <c r="L27" s="58"/>
      <c r="M27" s="58"/>
    </row>
    <row r="28" spans="1:13">
      <c r="A28" s="13" t="s">
        <v>491</v>
      </c>
      <c r="B28" s="13">
        <v>5</v>
      </c>
      <c r="C28" s="128">
        <v>12</v>
      </c>
      <c r="D28" s="126"/>
      <c r="E28" s="13"/>
      <c r="F28" s="13">
        <v>100</v>
      </c>
      <c r="G28" s="13"/>
      <c r="H28" s="13"/>
      <c r="I28" s="13"/>
      <c r="J28" s="128"/>
      <c r="K28" s="129">
        <f t="shared" si="1"/>
        <v>0</v>
      </c>
      <c r="L28" s="58"/>
      <c r="M28" s="58"/>
    </row>
    <row r="29" spans="1:13">
      <c r="A29" s="13" t="s">
        <v>492</v>
      </c>
      <c r="B29" s="13">
        <v>5</v>
      </c>
      <c r="C29" s="128">
        <v>7</v>
      </c>
      <c r="D29" s="126">
        <v>100</v>
      </c>
      <c r="E29" s="13"/>
      <c r="F29" s="13"/>
      <c r="G29" s="13"/>
      <c r="H29" s="13"/>
      <c r="I29" s="13"/>
      <c r="J29" s="128"/>
      <c r="K29" s="129">
        <f t="shared" si="1"/>
        <v>0</v>
      </c>
      <c r="L29" s="58"/>
      <c r="M29" s="58"/>
    </row>
    <row r="30" spans="1:13">
      <c r="A30" s="13" t="s">
        <v>493</v>
      </c>
      <c r="B30" s="13">
        <v>5</v>
      </c>
      <c r="C30" s="128">
        <v>10</v>
      </c>
      <c r="D30" s="126"/>
      <c r="E30" s="13"/>
      <c r="F30" s="13"/>
      <c r="G30" s="13">
        <v>100</v>
      </c>
      <c r="H30" s="13"/>
      <c r="I30" s="13"/>
      <c r="J30" s="128"/>
      <c r="K30" s="129">
        <f t="shared" si="1"/>
        <v>0</v>
      </c>
      <c r="L30" s="58"/>
      <c r="M30" s="58"/>
    </row>
    <row r="31" spans="1:13">
      <c r="A31" s="13" t="s">
        <v>494</v>
      </c>
      <c r="B31" s="13">
        <v>5</v>
      </c>
      <c r="C31" s="128">
        <v>7</v>
      </c>
      <c r="D31" s="126"/>
      <c r="E31" s="13"/>
      <c r="F31" s="13">
        <v>100</v>
      </c>
      <c r="G31" s="13"/>
      <c r="H31" s="13"/>
      <c r="I31" s="13"/>
      <c r="J31" s="128"/>
      <c r="K31" s="129">
        <f t="shared" si="1"/>
        <v>0</v>
      </c>
      <c r="L31" s="58"/>
      <c r="M31" s="58"/>
    </row>
    <row r="32" spans="1:13">
      <c r="A32" s="13" t="s">
        <v>495</v>
      </c>
      <c r="B32" s="13">
        <v>5</v>
      </c>
      <c r="C32" s="128">
        <v>10</v>
      </c>
      <c r="D32" s="126"/>
      <c r="E32" s="13"/>
      <c r="F32" s="13"/>
      <c r="G32" s="13"/>
      <c r="H32" s="13"/>
      <c r="I32" s="13">
        <v>100</v>
      </c>
      <c r="J32" s="128"/>
      <c r="K32" s="129">
        <f t="shared" si="1"/>
        <v>0</v>
      </c>
      <c r="L32" s="58"/>
      <c r="M32" s="58"/>
    </row>
    <row r="33" spans="1:13">
      <c r="A33" s="13" t="s">
        <v>496</v>
      </c>
      <c r="B33" s="13">
        <v>5</v>
      </c>
      <c r="C33" s="128">
        <v>2</v>
      </c>
      <c r="D33" s="126"/>
      <c r="E33" s="13"/>
      <c r="F33" s="13"/>
      <c r="G33" s="13"/>
      <c r="H33" s="13"/>
      <c r="I33" s="13"/>
      <c r="J33" s="128"/>
      <c r="K33" s="129">
        <f t="shared" si="1"/>
        <v>100</v>
      </c>
      <c r="L33" s="58"/>
      <c r="M33" s="58"/>
    </row>
    <row r="34" spans="1:13">
      <c r="A34" s="13" t="s">
        <v>497</v>
      </c>
      <c r="B34" s="13">
        <v>5</v>
      </c>
      <c r="C34" s="128">
        <v>4</v>
      </c>
      <c r="D34" s="126"/>
      <c r="E34" s="13"/>
      <c r="F34" s="13"/>
      <c r="G34" s="13">
        <v>100</v>
      </c>
      <c r="H34" s="13"/>
      <c r="I34" s="13"/>
      <c r="J34" s="128"/>
      <c r="K34" s="129">
        <f t="shared" si="1"/>
        <v>0</v>
      </c>
      <c r="L34" s="58"/>
      <c r="M34" s="58"/>
    </row>
    <row r="35" spans="1:13">
      <c r="A35" s="13" t="s">
        <v>498</v>
      </c>
      <c r="B35" s="13">
        <v>5</v>
      </c>
      <c r="C35" s="128">
        <v>7</v>
      </c>
      <c r="D35" s="126"/>
      <c r="E35" s="13"/>
      <c r="F35" s="13"/>
      <c r="G35" s="13"/>
      <c r="H35" s="13"/>
      <c r="I35" s="13"/>
      <c r="J35" s="128">
        <v>100</v>
      </c>
      <c r="K35" s="129">
        <f t="shared" si="1"/>
        <v>0</v>
      </c>
      <c r="L35" s="58"/>
      <c r="M35" s="58" t="s">
        <v>499</v>
      </c>
    </row>
    <row r="36" spans="1:13">
      <c r="A36" s="13" t="s">
        <v>500</v>
      </c>
      <c r="B36" s="13">
        <v>5</v>
      </c>
      <c r="C36" s="128">
        <v>10</v>
      </c>
      <c r="D36" s="126">
        <v>100</v>
      </c>
      <c r="E36" s="13"/>
      <c r="F36" s="13"/>
      <c r="G36" s="13"/>
      <c r="H36" s="13"/>
      <c r="I36" s="13"/>
      <c r="J36" s="128"/>
      <c r="K36" s="129">
        <f t="shared" si="1"/>
        <v>0</v>
      </c>
      <c r="L36" s="58"/>
      <c r="M36" s="58"/>
    </row>
    <row r="37" spans="1:13">
      <c r="A37" s="13" t="s">
        <v>501</v>
      </c>
      <c r="B37" s="13">
        <v>5</v>
      </c>
      <c r="C37" s="128">
        <v>10</v>
      </c>
      <c r="D37" s="126"/>
      <c r="E37" s="13"/>
      <c r="F37" s="13"/>
      <c r="G37" s="13"/>
      <c r="H37" s="13"/>
      <c r="I37" s="13"/>
      <c r="J37" s="128"/>
      <c r="K37" s="129">
        <f t="shared" si="1"/>
        <v>100</v>
      </c>
      <c r="L37" s="58"/>
      <c r="M37" s="58"/>
    </row>
    <row r="38" spans="1:13">
      <c r="A38" s="13" t="s">
        <v>502</v>
      </c>
      <c r="B38" s="13">
        <v>5</v>
      </c>
      <c r="C38" s="128">
        <v>12</v>
      </c>
      <c r="D38" s="126"/>
      <c r="E38" s="13"/>
      <c r="F38" s="13"/>
      <c r="G38" s="13"/>
      <c r="H38" s="13"/>
      <c r="I38" s="13">
        <v>100</v>
      </c>
      <c r="J38" s="128"/>
      <c r="K38" s="129">
        <f t="shared" si="1"/>
        <v>0</v>
      </c>
      <c r="L38" s="58"/>
      <c r="M38" s="58"/>
    </row>
    <row r="39" spans="1:13">
      <c r="A39" s="13" t="s">
        <v>503</v>
      </c>
      <c r="B39" s="13">
        <v>5</v>
      </c>
      <c r="C39" s="128">
        <v>4</v>
      </c>
      <c r="D39" s="126"/>
      <c r="E39" s="13"/>
      <c r="F39" s="13"/>
      <c r="G39" s="13"/>
      <c r="H39" s="13"/>
      <c r="I39" s="13"/>
      <c r="J39" s="128"/>
      <c r="K39" s="129">
        <f t="shared" si="1"/>
        <v>100</v>
      </c>
      <c r="L39" s="58"/>
      <c r="M39" s="58"/>
    </row>
    <row r="40" spans="1:13">
      <c r="A40" s="13" t="s">
        <v>504</v>
      </c>
      <c r="B40" s="13">
        <v>10</v>
      </c>
      <c r="C40" s="128">
        <v>12</v>
      </c>
      <c r="D40" s="126"/>
      <c r="E40" s="13"/>
      <c r="F40" s="13"/>
      <c r="G40" s="13"/>
      <c r="H40" s="13"/>
      <c r="I40" s="13"/>
      <c r="J40" s="128"/>
      <c r="K40" s="129">
        <f t="shared" si="1"/>
        <v>100</v>
      </c>
      <c r="L40" s="58"/>
      <c r="M40" s="58" t="s">
        <v>505</v>
      </c>
    </row>
    <row r="41" spans="1:13">
      <c r="A41" s="13" t="s">
        <v>506</v>
      </c>
      <c r="B41" s="13">
        <v>5</v>
      </c>
      <c r="C41" s="128">
        <v>10</v>
      </c>
      <c r="D41" s="126"/>
      <c r="E41" s="13"/>
      <c r="F41" s="13">
        <v>100</v>
      </c>
      <c r="G41" s="13"/>
      <c r="H41" s="13"/>
      <c r="I41" s="13"/>
      <c r="J41" s="128"/>
      <c r="K41" s="129">
        <f t="shared" si="1"/>
        <v>0</v>
      </c>
      <c r="L41" s="58"/>
      <c r="M41" s="58"/>
    </row>
    <row r="42" spans="1:13">
      <c r="A42" s="13" t="s">
        <v>507</v>
      </c>
      <c r="B42" s="13">
        <v>5</v>
      </c>
      <c r="C42" s="128">
        <v>7</v>
      </c>
      <c r="D42" s="126"/>
      <c r="E42" s="13"/>
      <c r="F42" s="13"/>
      <c r="G42" s="13"/>
      <c r="H42" s="13"/>
      <c r="I42" s="13"/>
      <c r="J42" s="128"/>
      <c r="K42" s="129">
        <f t="shared" si="1"/>
        <v>100</v>
      </c>
      <c r="L42" s="58"/>
      <c r="M42" s="58"/>
    </row>
    <row r="43" spans="1:13">
      <c r="A43" s="13" t="s">
        <v>508</v>
      </c>
      <c r="B43" s="13">
        <v>10</v>
      </c>
      <c r="C43" s="128">
        <v>10</v>
      </c>
      <c r="D43" s="126"/>
      <c r="E43" s="13"/>
      <c r="F43" s="13"/>
      <c r="G43" s="13"/>
      <c r="H43" s="13"/>
      <c r="I43" s="13">
        <v>100</v>
      </c>
      <c r="J43" s="128"/>
      <c r="K43" s="129">
        <f t="shared" si="1"/>
        <v>0</v>
      </c>
      <c r="L43" s="58"/>
      <c r="M43" s="58"/>
    </row>
    <row r="44" spans="1:13">
      <c r="A44" s="13" t="s">
        <v>509</v>
      </c>
      <c r="B44" s="13">
        <v>10</v>
      </c>
      <c r="C44" s="128">
        <v>7</v>
      </c>
      <c r="D44" s="126"/>
      <c r="E44" s="13"/>
      <c r="F44" s="13"/>
      <c r="G44" s="13"/>
      <c r="H44" s="13"/>
      <c r="I44" s="13"/>
      <c r="J44" s="128"/>
      <c r="K44" s="129">
        <f t="shared" si="1"/>
        <v>100</v>
      </c>
      <c r="L44" s="58"/>
      <c r="M44" s="58"/>
    </row>
    <row r="45" spans="1:13">
      <c r="A45" s="13" t="s">
        <v>510</v>
      </c>
      <c r="B45" s="13">
        <v>5</v>
      </c>
      <c r="C45" s="128">
        <v>7</v>
      </c>
      <c r="D45" s="126"/>
      <c r="E45" s="13"/>
      <c r="F45" s="13"/>
      <c r="G45" s="13"/>
      <c r="H45" s="13"/>
      <c r="I45" s="13"/>
      <c r="J45" s="128"/>
      <c r="K45" s="129">
        <f t="shared" si="1"/>
        <v>100</v>
      </c>
      <c r="L45" s="58"/>
      <c r="M45" s="58"/>
    </row>
    <row r="46" spans="1:13">
      <c r="A46" s="13" t="s">
        <v>511</v>
      </c>
      <c r="B46" s="13">
        <v>5</v>
      </c>
      <c r="C46" s="128">
        <v>7</v>
      </c>
      <c r="D46" s="126">
        <v>50</v>
      </c>
      <c r="E46" s="13"/>
      <c r="F46" s="13"/>
      <c r="G46" s="13"/>
      <c r="H46" s="13"/>
      <c r="I46" s="13"/>
      <c r="J46" s="128">
        <v>50</v>
      </c>
      <c r="K46" s="129">
        <f t="shared" si="1"/>
        <v>0</v>
      </c>
      <c r="L46" s="58"/>
      <c r="M46" s="58"/>
    </row>
    <row r="47" spans="1:13">
      <c r="A47" s="13" t="s">
        <v>512</v>
      </c>
      <c r="B47" s="13">
        <v>15</v>
      </c>
      <c r="C47" s="128">
        <v>12</v>
      </c>
      <c r="D47" s="126"/>
      <c r="E47" s="13"/>
      <c r="F47" s="13"/>
      <c r="G47" s="13"/>
      <c r="H47" s="13"/>
      <c r="I47" s="13"/>
      <c r="J47" s="128"/>
      <c r="K47" s="129">
        <f t="shared" si="1"/>
        <v>100</v>
      </c>
      <c r="L47" s="58"/>
      <c r="M47" s="58" t="s">
        <v>513</v>
      </c>
    </row>
    <row r="48" spans="1:13">
      <c r="A48" s="13" t="s">
        <v>291</v>
      </c>
      <c r="B48" s="13"/>
      <c r="C48" s="128"/>
      <c r="D48" s="126"/>
      <c r="E48" s="13"/>
      <c r="F48" s="13"/>
      <c r="G48" s="13"/>
      <c r="H48" s="13"/>
      <c r="I48" s="13"/>
      <c r="J48" s="128"/>
      <c r="K48" s="129" t="str">
        <f t="shared" si="1"/>
        <v xml:space="preserve"> </v>
      </c>
      <c r="L48" s="58"/>
      <c r="M48" s="58"/>
    </row>
    <row r="49" spans="1:13">
      <c r="A49" s="13" t="s">
        <v>292</v>
      </c>
      <c r="B49" s="13"/>
      <c r="C49" s="56"/>
      <c r="D49" s="57"/>
      <c r="E49" s="13"/>
      <c r="F49" s="13"/>
      <c r="G49" s="13"/>
      <c r="H49" s="13"/>
      <c r="I49" s="13"/>
      <c r="J49" s="128"/>
      <c r="K49" s="129" t="str">
        <f t="shared" si="1"/>
        <v xml:space="preserve"> </v>
      </c>
      <c r="L49" s="58"/>
      <c r="M49" s="58"/>
    </row>
    <row r="50" spans="1:13">
      <c r="A50" s="13" t="s">
        <v>293</v>
      </c>
      <c r="B50" s="13"/>
      <c r="C50" s="56"/>
      <c r="D50" s="57"/>
      <c r="E50" s="13"/>
      <c r="F50" s="13"/>
      <c r="G50" s="13"/>
      <c r="H50" s="13"/>
      <c r="I50" s="13"/>
      <c r="J50" s="128"/>
      <c r="K50" s="129" t="str">
        <f t="shared" si="1"/>
        <v xml:space="preserve"> </v>
      </c>
      <c r="L50" s="58"/>
      <c r="M50" s="58"/>
    </row>
    <row r="51" spans="1:13">
      <c r="A51" s="13" t="s">
        <v>294</v>
      </c>
      <c r="B51" s="13"/>
      <c r="C51" s="56"/>
      <c r="D51" s="57"/>
      <c r="E51" s="13"/>
      <c r="F51" s="13"/>
      <c r="G51" s="13"/>
      <c r="H51" s="13"/>
      <c r="I51" s="13"/>
      <c r="J51" s="128"/>
      <c r="K51" s="129" t="str">
        <f t="shared" si="1"/>
        <v xml:space="preserve"> </v>
      </c>
      <c r="L51" s="58"/>
      <c r="M51" s="58"/>
    </row>
    <row r="52" spans="1:13">
      <c r="A52" s="13" t="s">
        <v>295</v>
      </c>
      <c r="B52" s="13"/>
      <c r="C52" s="56"/>
      <c r="D52" s="57"/>
      <c r="E52" s="13"/>
      <c r="F52" s="13"/>
      <c r="G52" s="13"/>
      <c r="H52" s="13"/>
      <c r="I52" s="13"/>
      <c r="J52" s="128"/>
      <c r="K52" s="129" t="str">
        <f t="shared" si="1"/>
        <v xml:space="preserve"> </v>
      </c>
      <c r="L52" s="58"/>
      <c r="M52" s="58"/>
    </row>
    <row r="53" spans="1:13">
      <c r="A53" s="13" t="s">
        <v>296</v>
      </c>
      <c r="B53" s="13"/>
      <c r="C53" s="56"/>
      <c r="D53" s="57"/>
      <c r="E53" s="13"/>
      <c r="F53" s="13"/>
      <c r="G53" s="13"/>
      <c r="H53" s="13"/>
      <c r="I53" s="13"/>
      <c r="J53" s="128"/>
      <c r="K53" s="129" t="str">
        <f t="shared" si="1"/>
        <v xml:space="preserve"> </v>
      </c>
      <c r="L53" s="58"/>
      <c r="M53" s="58"/>
    </row>
    <row r="54" spans="1:13">
      <c r="A54" s="13" t="s">
        <v>297</v>
      </c>
      <c r="B54" s="13"/>
      <c r="C54" s="56"/>
      <c r="D54" s="57"/>
      <c r="E54" s="13"/>
      <c r="F54" s="13"/>
      <c r="G54" s="13"/>
      <c r="H54" s="13"/>
      <c r="I54" s="13"/>
      <c r="J54" s="128"/>
      <c r="K54" s="129" t="str">
        <f t="shared" si="1"/>
        <v xml:space="preserve"> </v>
      </c>
      <c r="L54" s="58"/>
      <c r="M54" s="58"/>
    </row>
    <row r="55" spans="1:13">
      <c r="A55" s="13" t="s">
        <v>298</v>
      </c>
      <c r="B55" s="13"/>
      <c r="C55" s="56"/>
      <c r="D55" s="57"/>
      <c r="E55" s="13"/>
      <c r="F55" s="13"/>
      <c r="G55" s="13"/>
      <c r="H55" s="13"/>
      <c r="I55" s="13"/>
      <c r="J55" s="128"/>
      <c r="K55" s="129" t="str">
        <f t="shared" si="1"/>
        <v xml:space="preserve"> </v>
      </c>
      <c r="L55" s="58"/>
      <c r="M55" s="58"/>
    </row>
    <row r="56" spans="1:13">
      <c r="A56" s="13" t="s">
        <v>299</v>
      </c>
      <c r="B56" s="13"/>
      <c r="C56" s="56"/>
      <c r="D56" s="57"/>
      <c r="E56" s="13"/>
      <c r="F56" s="13"/>
      <c r="G56" s="13"/>
      <c r="H56" s="13"/>
      <c r="I56" s="13"/>
      <c r="J56" s="128"/>
      <c r="K56" s="129" t="str">
        <f t="shared" ref="K56:K119" si="2">IF(ISBLANK(B56)," ",100-SUM(D56:J56))</f>
        <v xml:space="preserve"> </v>
      </c>
      <c r="L56" s="58"/>
      <c r="M56" s="58"/>
    </row>
    <row r="57" spans="1:13">
      <c r="A57" s="13" t="s">
        <v>300</v>
      </c>
      <c r="B57" s="13"/>
      <c r="C57" s="56"/>
      <c r="D57" s="57"/>
      <c r="E57" s="13"/>
      <c r="F57" s="13"/>
      <c r="G57" s="13"/>
      <c r="H57" s="13"/>
      <c r="I57" s="13"/>
      <c r="J57" s="128"/>
      <c r="K57" s="129" t="str">
        <f t="shared" si="2"/>
        <v xml:space="preserve"> </v>
      </c>
      <c r="L57" s="58"/>
      <c r="M57" s="58"/>
    </row>
    <row r="58" spans="1:13">
      <c r="A58" s="13" t="s">
        <v>301</v>
      </c>
      <c r="B58" s="13"/>
      <c r="C58" s="56"/>
      <c r="D58" s="57"/>
      <c r="E58" s="13"/>
      <c r="F58" s="13"/>
      <c r="G58" s="13"/>
      <c r="H58" s="13"/>
      <c r="I58" s="13"/>
      <c r="J58" s="128"/>
      <c r="K58" s="129" t="str">
        <f t="shared" si="2"/>
        <v xml:space="preserve"> </v>
      </c>
      <c r="L58" s="58"/>
      <c r="M58" s="58"/>
    </row>
    <row r="59" spans="1:13">
      <c r="A59" s="13" t="s">
        <v>302</v>
      </c>
      <c r="B59" s="13"/>
      <c r="C59" s="56"/>
      <c r="D59" s="57"/>
      <c r="E59" s="13"/>
      <c r="F59" s="13"/>
      <c r="G59" s="13"/>
      <c r="H59" s="13"/>
      <c r="I59" s="13"/>
      <c r="J59" s="128"/>
      <c r="K59" s="129" t="str">
        <f t="shared" si="2"/>
        <v xml:space="preserve"> </v>
      </c>
      <c r="L59" s="58"/>
      <c r="M59" s="58"/>
    </row>
    <row r="60" spans="1:13">
      <c r="A60" s="13" t="s">
        <v>303</v>
      </c>
      <c r="B60" s="13"/>
      <c r="C60" s="56"/>
      <c r="D60" s="57"/>
      <c r="E60" s="13"/>
      <c r="F60" s="13"/>
      <c r="G60" s="13"/>
      <c r="H60" s="13"/>
      <c r="I60" s="13"/>
      <c r="J60" s="128"/>
      <c r="K60" s="129" t="str">
        <f t="shared" si="2"/>
        <v xml:space="preserve"> </v>
      </c>
      <c r="L60" s="58"/>
      <c r="M60" s="58"/>
    </row>
    <row r="61" spans="1:13">
      <c r="A61" s="13" t="s">
        <v>304</v>
      </c>
      <c r="B61" s="13"/>
      <c r="C61" s="56"/>
      <c r="D61" s="57"/>
      <c r="E61" s="13"/>
      <c r="F61" s="13"/>
      <c r="G61" s="13"/>
      <c r="H61" s="13"/>
      <c r="I61" s="13"/>
      <c r="J61" s="128"/>
      <c r="K61" s="129" t="str">
        <f t="shared" si="2"/>
        <v xml:space="preserve"> </v>
      </c>
      <c r="L61" s="58"/>
      <c r="M61" s="58"/>
    </row>
    <row r="62" spans="1:13">
      <c r="A62" s="13" t="s">
        <v>305</v>
      </c>
      <c r="B62" s="13"/>
      <c r="C62" s="56"/>
      <c r="D62" s="57"/>
      <c r="E62" s="13"/>
      <c r="F62" s="13"/>
      <c r="G62" s="13"/>
      <c r="H62" s="13"/>
      <c r="I62" s="13"/>
      <c r="J62" s="128"/>
      <c r="K62" s="129" t="str">
        <f t="shared" si="2"/>
        <v xml:space="preserve"> </v>
      </c>
      <c r="L62" s="58"/>
      <c r="M62" s="58"/>
    </row>
    <row r="63" spans="1:13">
      <c r="A63" s="13" t="s">
        <v>306</v>
      </c>
      <c r="B63" s="13"/>
      <c r="C63" s="56"/>
      <c r="D63" s="57"/>
      <c r="E63" s="13"/>
      <c r="F63" s="13"/>
      <c r="G63" s="13"/>
      <c r="H63" s="13"/>
      <c r="I63" s="13"/>
      <c r="J63" s="128"/>
      <c r="K63" s="129" t="str">
        <f t="shared" si="2"/>
        <v xml:space="preserve"> </v>
      </c>
      <c r="L63" s="58"/>
      <c r="M63" s="58"/>
    </row>
    <row r="64" spans="1:13">
      <c r="A64" s="13" t="s">
        <v>307</v>
      </c>
      <c r="B64" s="13"/>
      <c r="C64" s="56"/>
      <c r="D64" s="57"/>
      <c r="E64" s="13"/>
      <c r="F64" s="13"/>
      <c r="G64" s="13"/>
      <c r="H64" s="13"/>
      <c r="I64" s="13"/>
      <c r="J64" s="128"/>
      <c r="K64" s="129" t="str">
        <f t="shared" si="2"/>
        <v xml:space="preserve"> </v>
      </c>
      <c r="L64" s="58"/>
      <c r="M64" s="58"/>
    </row>
    <row r="65" spans="1:13">
      <c r="A65" s="13" t="s">
        <v>308</v>
      </c>
      <c r="B65" s="13"/>
      <c r="C65" s="56"/>
      <c r="D65" s="57"/>
      <c r="E65" s="13"/>
      <c r="F65" s="13"/>
      <c r="G65" s="13"/>
      <c r="H65" s="13"/>
      <c r="I65" s="13"/>
      <c r="J65" s="128"/>
      <c r="K65" s="129" t="str">
        <f t="shared" si="2"/>
        <v xml:space="preserve"> </v>
      </c>
      <c r="L65" s="58"/>
      <c r="M65" s="58"/>
    </row>
    <row r="66" spans="1:13">
      <c r="A66" s="13" t="s">
        <v>309</v>
      </c>
      <c r="B66" s="13"/>
      <c r="C66" s="56"/>
      <c r="D66" s="57"/>
      <c r="E66" s="13"/>
      <c r="F66" s="13"/>
      <c r="G66" s="13"/>
      <c r="H66" s="13"/>
      <c r="I66" s="13"/>
      <c r="J66" s="128"/>
      <c r="K66" s="129" t="str">
        <f t="shared" si="2"/>
        <v xml:space="preserve"> </v>
      </c>
      <c r="L66" s="58"/>
      <c r="M66" s="58"/>
    </row>
    <row r="67" spans="1:13">
      <c r="A67" s="13" t="s">
        <v>310</v>
      </c>
      <c r="B67" s="13"/>
      <c r="C67" s="56"/>
      <c r="D67" s="57"/>
      <c r="E67" s="13"/>
      <c r="F67" s="13"/>
      <c r="G67" s="13"/>
      <c r="H67" s="13"/>
      <c r="I67" s="13"/>
      <c r="J67" s="128"/>
      <c r="K67" s="129" t="str">
        <f t="shared" si="2"/>
        <v xml:space="preserve"> </v>
      </c>
      <c r="L67" s="58"/>
      <c r="M67" s="58"/>
    </row>
    <row r="68" spans="1:13">
      <c r="A68" s="13" t="s">
        <v>311</v>
      </c>
      <c r="B68" s="13"/>
      <c r="C68" s="56"/>
      <c r="D68" s="57"/>
      <c r="E68" s="13"/>
      <c r="F68" s="13"/>
      <c r="G68" s="13"/>
      <c r="H68" s="13"/>
      <c r="I68" s="13"/>
      <c r="J68" s="128"/>
      <c r="K68" s="129" t="str">
        <f t="shared" si="2"/>
        <v xml:space="preserve"> </v>
      </c>
      <c r="L68" s="58"/>
      <c r="M68" s="58"/>
    </row>
    <row r="69" spans="1:13">
      <c r="A69" s="13" t="s">
        <v>312</v>
      </c>
      <c r="B69" s="13"/>
      <c r="C69" s="56"/>
      <c r="D69" s="57"/>
      <c r="E69" s="13"/>
      <c r="F69" s="13"/>
      <c r="G69" s="13"/>
      <c r="H69" s="13"/>
      <c r="I69" s="13"/>
      <c r="J69" s="128"/>
      <c r="K69" s="129" t="str">
        <f t="shared" si="2"/>
        <v xml:space="preserve"> </v>
      </c>
      <c r="L69" s="58"/>
      <c r="M69" s="58"/>
    </row>
    <row r="70" spans="1:13">
      <c r="A70" s="13" t="s">
        <v>313</v>
      </c>
      <c r="B70" s="13"/>
      <c r="C70" s="56"/>
      <c r="D70" s="57"/>
      <c r="E70" s="13"/>
      <c r="F70" s="13"/>
      <c r="G70" s="13"/>
      <c r="H70" s="13"/>
      <c r="I70" s="13"/>
      <c r="J70" s="128"/>
      <c r="K70" s="129" t="str">
        <f t="shared" si="2"/>
        <v xml:space="preserve"> </v>
      </c>
      <c r="L70" s="58"/>
      <c r="M70" s="58"/>
    </row>
    <row r="71" spans="1:13">
      <c r="A71" s="13" t="s">
        <v>314</v>
      </c>
      <c r="B71" s="13"/>
      <c r="C71" s="56"/>
      <c r="D71" s="57"/>
      <c r="E71" s="13"/>
      <c r="F71" s="13"/>
      <c r="G71" s="13"/>
      <c r="H71" s="13"/>
      <c r="I71" s="13"/>
      <c r="J71" s="128"/>
      <c r="K71" s="129" t="str">
        <f t="shared" si="2"/>
        <v xml:space="preserve"> </v>
      </c>
      <c r="L71" s="58"/>
      <c r="M71" s="58"/>
    </row>
    <row r="72" spans="1:13">
      <c r="A72" s="13" t="s">
        <v>315</v>
      </c>
      <c r="B72" s="13"/>
      <c r="C72" s="56"/>
      <c r="D72" s="57"/>
      <c r="E72" s="13"/>
      <c r="F72" s="13"/>
      <c r="G72" s="13"/>
      <c r="H72" s="13"/>
      <c r="I72" s="13"/>
      <c r="J72" s="128"/>
      <c r="K72" s="129" t="str">
        <f t="shared" si="2"/>
        <v xml:space="preserve"> </v>
      </c>
      <c r="L72" s="58"/>
      <c r="M72" s="58"/>
    </row>
    <row r="73" spans="1:13">
      <c r="A73" s="13" t="s">
        <v>316</v>
      </c>
      <c r="B73" s="13"/>
      <c r="C73" s="56"/>
      <c r="D73" s="57"/>
      <c r="E73" s="13"/>
      <c r="F73" s="13"/>
      <c r="G73" s="13"/>
      <c r="H73" s="13"/>
      <c r="I73" s="13"/>
      <c r="J73" s="128"/>
      <c r="K73" s="129" t="str">
        <f t="shared" si="2"/>
        <v xml:space="preserve"> </v>
      </c>
      <c r="L73" s="58"/>
      <c r="M73" s="58"/>
    </row>
    <row r="74" spans="1:13">
      <c r="A74" s="13" t="s">
        <v>317</v>
      </c>
      <c r="B74" s="13"/>
      <c r="C74" s="56"/>
      <c r="D74" s="57"/>
      <c r="E74" s="13"/>
      <c r="F74" s="13"/>
      <c r="G74" s="13"/>
      <c r="H74" s="13"/>
      <c r="I74" s="13"/>
      <c r="J74" s="128"/>
      <c r="K74" s="129" t="str">
        <f t="shared" si="2"/>
        <v xml:space="preserve"> </v>
      </c>
      <c r="L74" s="58"/>
      <c r="M74" s="58"/>
    </row>
    <row r="75" spans="1:13">
      <c r="A75" s="13" t="s">
        <v>318</v>
      </c>
      <c r="B75" s="13"/>
      <c r="C75" s="56"/>
      <c r="D75" s="57"/>
      <c r="E75" s="13"/>
      <c r="F75" s="13"/>
      <c r="G75" s="13"/>
      <c r="H75" s="13"/>
      <c r="I75" s="13"/>
      <c r="J75" s="128"/>
      <c r="K75" s="129" t="str">
        <f t="shared" si="2"/>
        <v xml:space="preserve"> </v>
      </c>
      <c r="L75" s="58"/>
      <c r="M75" s="58"/>
    </row>
    <row r="76" spans="1:13">
      <c r="A76" s="13" t="s">
        <v>319</v>
      </c>
      <c r="B76" s="13"/>
      <c r="C76" s="56"/>
      <c r="D76" s="57"/>
      <c r="E76" s="13"/>
      <c r="F76" s="13"/>
      <c r="G76" s="13"/>
      <c r="H76" s="13"/>
      <c r="I76" s="13"/>
      <c r="J76" s="128"/>
      <c r="K76" s="129" t="str">
        <f t="shared" si="2"/>
        <v xml:space="preserve"> </v>
      </c>
      <c r="L76" s="58"/>
      <c r="M76" s="58"/>
    </row>
    <row r="77" spans="1:13">
      <c r="A77" s="13" t="s">
        <v>320</v>
      </c>
      <c r="B77" s="13"/>
      <c r="C77" s="56"/>
      <c r="D77" s="57"/>
      <c r="E77" s="13"/>
      <c r="F77" s="13"/>
      <c r="G77" s="13"/>
      <c r="H77" s="13"/>
      <c r="I77" s="13"/>
      <c r="J77" s="128"/>
      <c r="K77" s="129" t="str">
        <f t="shared" si="2"/>
        <v xml:space="preserve"> </v>
      </c>
      <c r="L77" s="58"/>
      <c r="M77" s="58"/>
    </row>
    <row r="78" spans="1:13">
      <c r="A78" s="13" t="s">
        <v>321</v>
      </c>
      <c r="B78" s="13"/>
      <c r="C78" s="56"/>
      <c r="D78" s="57"/>
      <c r="E78" s="13"/>
      <c r="F78" s="13"/>
      <c r="G78" s="13"/>
      <c r="H78" s="13"/>
      <c r="I78" s="13"/>
      <c r="J78" s="128"/>
      <c r="K78" s="129" t="str">
        <f t="shared" si="2"/>
        <v xml:space="preserve"> </v>
      </c>
      <c r="L78" s="58"/>
      <c r="M78" s="58"/>
    </row>
    <row r="79" spans="1:13">
      <c r="A79" s="13" t="s">
        <v>322</v>
      </c>
      <c r="B79" s="13"/>
      <c r="C79" s="56"/>
      <c r="D79" s="57"/>
      <c r="E79" s="13"/>
      <c r="F79" s="13"/>
      <c r="G79" s="13"/>
      <c r="H79" s="13"/>
      <c r="I79" s="13"/>
      <c r="J79" s="128"/>
      <c r="K79" s="129" t="str">
        <f t="shared" si="2"/>
        <v xml:space="preserve"> </v>
      </c>
      <c r="L79" s="58"/>
      <c r="M79" s="58"/>
    </row>
    <row r="80" spans="1:13">
      <c r="A80" s="13" t="s">
        <v>323</v>
      </c>
      <c r="B80" s="13"/>
      <c r="C80" s="56"/>
      <c r="D80" s="57"/>
      <c r="E80" s="13"/>
      <c r="F80" s="13"/>
      <c r="G80" s="13"/>
      <c r="H80" s="13"/>
      <c r="I80" s="13"/>
      <c r="J80" s="128"/>
      <c r="K80" s="129" t="str">
        <f t="shared" si="2"/>
        <v xml:space="preserve"> </v>
      </c>
      <c r="L80" s="58"/>
      <c r="M80" s="58"/>
    </row>
    <row r="81" spans="1:13">
      <c r="A81" s="13" t="s">
        <v>324</v>
      </c>
      <c r="B81" s="13"/>
      <c r="C81" s="56"/>
      <c r="D81" s="57"/>
      <c r="E81" s="13"/>
      <c r="F81" s="13"/>
      <c r="G81" s="13"/>
      <c r="H81" s="13"/>
      <c r="I81" s="13"/>
      <c r="J81" s="128"/>
      <c r="K81" s="129" t="str">
        <f t="shared" si="2"/>
        <v xml:space="preserve"> </v>
      </c>
      <c r="L81" s="58"/>
      <c r="M81" s="58"/>
    </row>
    <row r="82" spans="1:13">
      <c r="A82" s="13" t="s">
        <v>325</v>
      </c>
      <c r="B82" s="13"/>
      <c r="C82" s="56"/>
      <c r="D82" s="57"/>
      <c r="E82" s="13"/>
      <c r="F82" s="13"/>
      <c r="G82" s="13"/>
      <c r="H82" s="13"/>
      <c r="I82" s="13"/>
      <c r="J82" s="128"/>
      <c r="K82" s="129" t="str">
        <f t="shared" si="2"/>
        <v xml:space="preserve"> </v>
      </c>
      <c r="L82" s="58"/>
      <c r="M82" s="58"/>
    </row>
    <row r="83" spans="1:13">
      <c r="A83" s="13" t="s">
        <v>326</v>
      </c>
      <c r="B83" s="13"/>
      <c r="C83" s="56"/>
      <c r="D83" s="57"/>
      <c r="E83" s="13"/>
      <c r="F83" s="13"/>
      <c r="G83" s="13"/>
      <c r="H83" s="13"/>
      <c r="I83" s="13"/>
      <c r="J83" s="128"/>
      <c r="K83" s="129" t="str">
        <f t="shared" si="2"/>
        <v xml:space="preserve"> </v>
      </c>
      <c r="L83" s="58"/>
      <c r="M83" s="58"/>
    </row>
    <row r="84" spans="1:13">
      <c r="A84" s="13" t="s">
        <v>327</v>
      </c>
      <c r="B84" s="13"/>
      <c r="C84" s="56"/>
      <c r="D84" s="57"/>
      <c r="E84" s="13"/>
      <c r="F84" s="13"/>
      <c r="G84" s="13"/>
      <c r="H84" s="13"/>
      <c r="I84" s="13"/>
      <c r="J84" s="128"/>
      <c r="K84" s="129" t="str">
        <f t="shared" si="2"/>
        <v xml:space="preserve"> </v>
      </c>
      <c r="L84" s="58"/>
      <c r="M84" s="58"/>
    </row>
    <row r="85" spans="1:13">
      <c r="A85" s="13" t="s">
        <v>328</v>
      </c>
      <c r="B85" s="13"/>
      <c r="C85" s="56"/>
      <c r="D85" s="57"/>
      <c r="E85" s="13"/>
      <c r="F85" s="13"/>
      <c r="G85" s="13"/>
      <c r="H85" s="13"/>
      <c r="I85" s="13"/>
      <c r="J85" s="128"/>
      <c r="K85" s="129" t="str">
        <f t="shared" si="2"/>
        <v xml:space="preserve"> </v>
      </c>
      <c r="L85" s="58"/>
      <c r="M85" s="58"/>
    </row>
    <row r="86" spans="1:13">
      <c r="A86" s="13" t="s">
        <v>329</v>
      </c>
      <c r="B86" s="13"/>
      <c r="C86" s="56"/>
      <c r="D86" s="57"/>
      <c r="E86" s="13"/>
      <c r="F86" s="13"/>
      <c r="G86" s="13"/>
      <c r="H86" s="13"/>
      <c r="I86" s="13"/>
      <c r="J86" s="128"/>
      <c r="K86" s="129" t="str">
        <f t="shared" si="2"/>
        <v xml:space="preserve"> </v>
      </c>
      <c r="L86" s="58"/>
      <c r="M86" s="58"/>
    </row>
    <row r="87" spans="1:13">
      <c r="A87" s="13" t="s">
        <v>330</v>
      </c>
      <c r="B87" s="13"/>
      <c r="C87" s="56"/>
      <c r="D87" s="57"/>
      <c r="E87" s="13"/>
      <c r="F87" s="13"/>
      <c r="G87" s="13"/>
      <c r="H87" s="13"/>
      <c r="I87" s="13"/>
      <c r="J87" s="128"/>
      <c r="K87" s="129" t="str">
        <f t="shared" si="2"/>
        <v xml:space="preserve"> </v>
      </c>
      <c r="L87" s="58"/>
      <c r="M87" s="58"/>
    </row>
    <row r="88" spans="1:13">
      <c r="A88" s="13" t="s">
        <v>331</v>
      </c>
      <c r="B88" s="13"/>
      <c r="C88" s="56"/>
      <c r="D88" s="57"/>
      <c r="E88" s="13"/>
      <c r="F88" s="13"/>
      <c r="G88" s="13"/>
      <c r="H88" s="13"/>
      <c r="I88" s="13"/>
      <c r="J88" s="128"/>
      <c r="K88" s="129" t="str">
        <f t="shared" si="2"/>
        <v xml:space="preserve"> </v>
      </c>
      <c r="L88" s="58"/>
      <c r="M88" s="58"/>
    </row>
    <row r="89" spans="1:13">
      <c r="A89" s="13" t="s">
        <v>332</v>
      </c>
      <c r="B89" s="13"/>
      <c r="C89" s="56"/>
      <c r="D89" s="57"/>
      <c r="E89" s="13"/>
      <c r="F89" s="13"/>
      <c r="G89" s="13"/>
      <c r="H89" s="13"/>
      <c r="I89" s="13"/>
      <c r="J89" s="128"/>
      <c r="K89" s="129" t="str">
        <f t="shared" si="2"/>
        <v xml:space="preserve"> </v>
      </c>
      <c r="L89" s="58"/>
      <c r="M89" s="58"/>
    </row>
    <row r="90" spans="1:13">
      <c r="A90" s="13" t="s">
        <v>333</v>
      </c>
      <c r="B90" s="13"/>
      <c r="C90" s="56"/>
      <c r="D90" s="57"/>
      <c r="E90" s="13"/>
      <c r="F90" s="13"/>
      <c r="G90" s="13"/>
      <c r="H90" s="13"/>
      <c r="I90" s="13"/>
      <c r="J90" s="128"/>
      <c r="K90" s="129" t="str">
        <f t="shared" si="2"/>
        <v xml:space="preserve"> </v>
      </c>
      <c r="L90" s="58"/>
      <c r="M90" s="58"/>
    </row>
    <row r="91" spans="1:13">
      <c r="A91" s="13" t="s">
        <v>334</v>
      </c>
      <c r="B91" s="13"/>
      <c r="C91" s="56"/>
      <c r="D91" s="57"/>
      <c r="E91" s="13"/>
      <c r="F91" s="13"/>
      <c r="G91" s="13"/>
      <c r="H91" s="13"/>
      <c r="I91" s="13"/>
      <c r="J91" s="128"/>
      <c r="K91" s="129" t="str">
        <f t="shared" si="2"/>
        <v xml:space="preserve"> </v>
      </c>
      <c r="L91" s="58"/>
      <c r="M91" s="58"/>
    </row>
    <row r="92" spans="1:13">
      <c r="A92" s="13" t="s">
        <v>335</v>
      </c>
      <c r="B92" s="13"/>
      <c r="C92" s="56"/>
      <c r="D92" s="57"/>
      <c r="E92" s="13"/>
      <c r="F92" s="13"/>
      <c r="G92" s="13"/>
      <c r="H92" s="13"/>
      <c r="I92" s="13"/>
      <c r="J92" s="128"/>
      <c r="K92" s="129" t="str">
        <f t="shared" si="2"/>
        <v xml:space="preserve"> </v>
      </c>
      <c r="L92" s="58"/>
      <c r="M92" s="58"/>
    </row>
    <row r="93" spans="1:13">
      <c r="A93" s="13" t="s">
        <v>336</v>
      </c>
      <c r="B93" s="13"/>
      <c r="C93" s="56"/>
      <c r="D93" s="57"/>
      <c r="E93" s="13"/>
      <c r="F93" s="13"/>
      <c r="G93" s="13"/>
      <c r="H93" s="13"/>
      <c r="I93" s="13"/>
      <c r="J93" s="128"/>
      <c r="K93" s="129" t="str">
        <f t="shared" si="2"/>
        <v xml:space="preserve"> </v>
      </c>
      <c r="L93" s="58"/>
      <c r="M93" s="58"/>
    </row>
    <row r="94" spans="1:13">
      <c r="A94" s="13" t="s">
        <v>337</v>
      </c>
      <c r="B94" s="13"/>
      <c r="C94" s="56"/>
      <c r="D94" s="57"/>
      <c r="E94" s="13"/>
      <c r="F94" s="13"/>
      <c r="G94" s="13"/>
      <c r="H94" s="13"/>
      <c r="I94" s="13"/>
      <c r="J94" s="128"/>
      <c r="K94" s="129" t="str">
        <f t="shared" si="2"/>
        <v xml:space="preserve"> </v>
      </c>
      <c r="L94" s="58"/>
      <c r="M94" s="58"/>
    </row>
    <row r="95" spans="1:13">
      <c r="A95" s="13" t="s">
        <v>338</v>
      </c>
      <c r="B95" s="13"/>
      <c r="C95" s="56"/>
      <c r="D95" s="57"/>
      <c r="E95" s="13"/>
      <c r="F95" s="13"/>
      <c r="G95" s="13"/>
      <c r="H95" s="13"/>
      <c r="I95" s="13"/>
      <c r="J95" s="128"/>
      <c r="K95" s="129" t="str">
        <f t="shared" si="2"/>
        <v xml:space="preserve"> </v>
      </c>
      <c r="L95" s="58"/>
      <c r="M95" s="58"/>
    </row>
    <row r="96" spans="1:13">
      <c r="A96" s="13" t="s">
        <v>339</v>
      </c>
      <c r="B96" s="13"/>
      <c r="C96" s="56"/>
      <c r="D96" s="57"/>
      <c r="E96" s="13"/>
      <c r="F96" s="13"/>
      <c r="G96" s="13"/>
      <c r="H96" s="13"/>
      <c r="I96" s="13"/>
      <c r="J96" s="128"/>
      <c r="K96" s="129" t="str">
        <f t="shared" si="2"/>
        <v xml:space="preserve"> </v>
      </c>
      <c r="L96" s="58"/>
      <c r="M96" s="58"/>
    </row>
    <row r="97" spans="1:13">
      <c r="A97" s="13" t="s">
        <v>340</v>
      </c>
      <c r="B97" s="13"/>
      <c r="C97" s="56"/>
      <c r="D97" s="57"/>
      <c r="E97" s="13"/>
      <c r="F97" s="13"/>
      <c r="G97" s="13"/>
      <c r="H97" s="13"/>
      <c r="I97" s="13"/>
      <c r="J97" s="128"/>
      <c r="K97" s="129" t="str">
        <f t="shared" si="2"/>
        <v xml:space="preserve"> </v>
      </c>
      <c r="L97" s="58"/>
      <c r="M97" s="58"/>
    </row>
    <row r="98" spans="1:13">
      <c r="A98" s="13" t="s">
        <v>341</v>
      </c>
      <c r="B98" s="13"/>
      <c r="C98" s="56"/>
      <c r="D98" s="57"/>
      <c r="E98" s="13"/>
      <c r="F98" s="13"/>
      <c r="G98" s="13"/>
      <c r="H98" s="13"/>
      <c r="I98" s="13"/>
      <c r="J98" s="128"/>
      <c r="K98" s="129" t="str">
        <f t="shared" si="2"/>
        <v xml:space="preserve"> </v>
      </c>
      <c r="L98" s="58"/>
      <c r="M98" s="58"/>
    </row>
    <row r="99" spans="1:13">
      <c r="A99" s="13" t="s">
        <v>342</v>
      </c>
      <c r="B99" s="13"/>
      <c r="C99" s="56"/>
      <c r="D99" s="57"/>
      <c r="E99" s="13"/>
      <c r="F99" s="13"/>
      <c r="G99" s="13"/>
      <c r="H99" s="13"/>
      <c r="I99" s="13"/>
      <c r="J99" s="128"/>
      <c r="K99" s="129" t="str">
        <f t="shared" si="2"/>
        <v xml:space="preserve"> </v>
      </c>
      <c r="L99" s="58"/>
      <c r="M99" s="58"/>
    </row>
    <row r="100" spans="1:13">
      <c r="A100" s="13" t="s">
        <v>343</v>
      </c>
      <c r="B100" s="13"/>
      <c r="C100" s="56"/>
      <c r="D100" s="57"/>
      <c r="E100" s="13"/>
      <c r="F100" s="13"/>
      <c r="G100" s="13"/>
      <c r="H100" s="13"/>
      <c r="I100" s="13"/>
      <c r="J100" s="128"/>
      <c r="K100" s="129" t="str">
        <f t="shared" si="2"/>
        <v xml:space="preserve"> </v>
      </c>
      <c r="L100" s="58"/>
      <c r="M100" s="58"/>
    </row>
    <row r="101" spans="1:13">
      <c r="A101" s="13" t="s">
        <v>344</v>
      </c>
      <c r="B101" s="13"/>
      <c r="C101" s="56"/>
      <c r="D101" s="57"/>
      <c r="E101" s="13"/>
      <c r="F101" s="13"/>
      <c r="G101" s="13"/>
      <c r="H101" s="13"/>
      <c r="I101" s="13"/>
      <c r="J101" s="128"/>
      <c r="K101" s="129" t="str">
        <f t="shared" si="2"/>
        <v xml:space="preserve"> </v>
      </c>
      <c r="L101" s="58"/>
      <c r="M101" s="58"/>
    </row>
    <row r="102" spans="1:13">
      <c r="A102" s="13" t="s">
        <v>345</v>
      </c>
      <c r="B102" s="13"/>
      <c r="C102" s="56"/>
      <c r="D102" s="57"/>
      <c r="E102" s="13"/>
      <c r="F102" s="13"/>
      <c r="G102" s="13"/>
      <c r="H102" s="13"/>
      <c r="I102" s="13"/>
      <c r="J102" s="128"/>
      <c r="K102" s="129" t="str">
        <f t="shared" si="2"/>
        <v xml:space="preserve"> </v>
      </c>
      <c r="L102" s="58"/>
      <c r="M102" s="58"/>
    </row>
    <row r="103" spans="1:13">
      <c r="A103" s="13" t="s">
        <v>346</v>
      </c>
      <c r="B103" s="13"/>
      <c r="C103" s="56"/>
      <c r="D103" s="57"/>
      <c r="E103" s="13"/>
      <c r="F103" s="13"/>
      <c r="G103" s="13"/>
      <c r="H103" s="13"/>
      <c r="I103" s="13"/>
      <c r="J103" s="128"/>
      <c r="K103" s="129" t="str">
        <f t="shared" si="2"/>
        <v xml:space="preserve"> </v>
      </c>
      <c r="L103" s="58"/>
      <c r="M103" s="58"/>
    </row>
    <row r="104" spans="1:13">
      <c r="A104" s="13" t="s">
        <v>414</v>
      </c>
      <c r="B104" s="13"/>
      <c r="C104" s="56"/>
      <c r="D104" s="57"/>
      <c r="E104" s="13"/>
      <c r="F104" s="13"/>
      <c r="G104" s="13"/>
      <c r="H104" s="13"/>
      <c r="I104" s="13"/>
      <c r="J104" s="128"/>
      <c r="K104" s="129" t="str">
        <f t="shared" si="2"/>
        <v xml:space="preserve"> </v>
      </c>
      <c r="L104" s="58"/>
      <c r="M104" s="58"/>
    </row>
    <row r="105" spans="1:13">
      <c r="A105" s="13" t="s">
        <v>415</v>
      </c>
      <c r="B105" s="13"/>
      <c r="C105" s="56"/>
      <c r="D105" s="57"/>
      <c r="E105" s="13"/>
      <c r="F105" s="13"/>
      <c r="G105" s="13"/>
      <c r="H105" s="13"/>
      <c r="I105" s="13"/>
      <c r="J105" s="128"/>
      <c r="K105" s="129" t="str">
        <f t="shared" si="2"/>
        <v xml:space="preserve"> </v>
      </c>
      <c r="L105" s="58"/>
      <c r="M105" s="58"/>
    </row>
    <row r="106" spans="1:13">
      <c r="A106" s="13" t="s">
        <v>416</v>
      </c>
      <c r="B106" s="13"/>
      <c r="C106" s="56"/>
      <c r="D106" s="57"/>
      <c r="E106" s="13"/>
      <c r="F106" s="13"/>
      <c r="G106" s="13"/>
      <c r="H106" s="13"/>
      <c r="I106" s="13"/>
      <c r="J106" s="128"/>
      <c r="K106" s="129" t="str">
        <f t="shared" si="2"/>
        <v xml:space="preserve"> </v>
      </c>
      <c r="L106" s="58"/>
      <c r="M106" s="58"/>
    </row>
    <row r="107" spans="1:13">
      <c r="A107" s="13" t="s">
        <v>417</v>
      </c>
      <c r="B107" s="13"/>
      <c r="C107" s="56"/>
      <c r="D107" s="57"/>
      <c r="E107" s="13"/>
      <c r="F107" s="13"/>
      <c r="G107" s="13"/>
      <c r="H107" s="13"/>
      <c r="I107" s="13"/>
      <c r="J107" s="128"/>
      <c r="K107" s="129" t="str">
        <f t="shared" si="2"/>
        <v xml:space="preserve"> </v>
      </c>
      <c r="L107" s="58"/>
      <c r="M107" s="58"/>
    </row>
    <row r="108" spans="1:13">
      <c r="A108" s="13" t="s">
        <v>418</v>
      </c>
      <c r="B108" s="13"/>
      <c r="C108" s="56"/>
      <c r="D108" s="57"/>
      <c r="E108" s="13"/>
      <c r="F108" s="13"/>
      <c r="G108" s="13"/>
      <c r="H108" s="13"/>
      <c r="I108" s="13"/>
      <c r="J108" s="128"/>
      <c r="K108" s="129" t="str">
        <f t="shared" si="2"/>
        <v xml:space="preserve"> </v>
      </c>
      <c r="L108" s="58"/>
      <c r="M108" s="58"/>
    </row>
    <row r="109" spans="1:13">
      <c r="A109" s="13" t="s">
        <v>419</v>
      </c>
      <c r="B109" s="13"/>
      <c r="C109" s="56"/>
      <c r="D109" s="57"/>
      <c r="E109" s="13"/>
      <c r="F109" s="13"/>
      <c r="G109" s="13"/>
      <c r="H109" s="13"/>
      <c r="I109" s="13"/>
      <c r="J109" s="128"/>
      <c r="K109" s="129" t="str">
        <f t="shared" si="2"/>
        <v xml:space="preserve"> </v>
      </c>
      <c r="L109" s="58"/>
      <c r="M109" s="58"/>
    </row>
    <row r="110" spans="1:13">
      <c r="A110" s="13" t="s">
        <v>420</v>
      </c>
      <c r="B110" s="13"/>
      <c r="C110" s="56"/>
      <c r="D110" s="57"/>
      <c r="E110" s="13"/>
      <c r="F110" s="13"/>
      <c r="G110" s="13"/>
      <c r="H110" s="13"/>
      <c r="I110" s="13"/>
      <c r="J110" s="128"/>
      <c r="K110" s="129" t="str">
        <f t="shared" si="2"/>
        <v xml:space="preserve"> </v>
      </c>
      <c r="L110" s="58"/>
      <c r="M110" s="58"/>
    </row>
    <row r="111" spans="1:13">
      <c r="A111" s="13" t="s">
        <v>421</v>
      </c>
      <c r="B111" s="13"/>
      <c r="C111" s="56"/>
      <c r="D111" s="57"/>
      <c r="E111" s="13"/>
      <c r="F111" s="13"/>
      <c r="G111" s="13"/>
      <c r="H111" s="13"/>
      <c r="I111" s="13"/>
      <c r="J111" s="128"/>
      <c r="K111" s="129" t="str">
        <f t="shared" si="2"/>
        <v xml:space="preserve"> </v>
      </c>
      <c r="L111" s="58"/>
      <c r="M111" s="58"/>
    </row>
    <row r="112" spans="1:13">
      <c r="A112" s="13" t="s">
        <v>422</v>
      </c>
      <c r="B112" s="13"/>
      <c r="C112" s="56"/>
      <c r="D112" s="57"/>
      <c r="E112" s="13"/>
      <c r="F112" s="13"/>
      <c r="G112" s="13"/>
      <c r="H112" s="13"/>
      <c r="I112" s="13"/>
      <c r="J112" s="128"/>
      <c r="K112" s="129" t="str">
        <f t="shared" si="2"/>
        <v xml:space="preserve"> </v>
      </c>
      <c r="L112" s="58"/>
      <c r="M112" s="58"/>
    </row>
    <row r="113" spans="1:13">
      <c r="A113" s="13" t="s">
        <v>423</v>
      </c>
      <c r="B113" s="13"/>
      <c r="C113" s="56"/>
      <c r="D113" s="57"/>
      <c r="E113" s="13"/>
      <c r="F113" s="13"/>
      <c r="G113" s="13"/>
      <c r="H113" s="13"/>
      <c r="I113" s="13"/>
      <c r="J113" s="128"/>
      <c r="K113" s="129" t="str">
        <f t="shared" si="2"/>
        <v xml:space="preserve"> </v>
      </c>
      <c r="L113" s="58"/>
      <c r="M113" s="58"/>
    </row>
    <row r="114" spans="1:13">
      <c r="A114" s="13" t="s">
        <v>424</v>
      </c>
      <c r="B114" s="13"/>
      <c r="C114" s="56"/>
      <c r="D114" s="57"/>
      <c r="E114" s="13"/>
      <c r="F114" s="13"/>
      <c r="G114" s="13"/>
      <c r="H114" s="13"/>
      <c r="I114" s="13"/>
      <c r="J114" s="128"/>
      <c r="K114" s="129" t="str">
        <f t="shared" si="2"/>
        <v xml:space="preserve"> </v>
      </c>
      <c r="L114" s="58"/>
      <c r="M114" s="58"/>
    </row>
    <row r="115" spans="1:13">
      <c r="A115" s="13" t="s">
        <v>425</v>
      </c>
      <c r="B115" s="13"/>
      <c r="C115" s="56"/>
      <c r="D115" s="57"/>
      <c r="E115" s="13"/>
      <c r="F115" s="13"/>
      <c r="G115" s="13"/>
      <c r="H115" s="13"/>
      <c r="I115" s="13"/>
      <c r="J115" s="128"/>
      <c r="K115" s="129" t="str">
        <f t="shared" si="2"/>
        <v xml:space="preserve"> </v>
      </c>
      <c r="L115" s="58"/>
      <c r="M115" s="58"/>
    </row>
    <row r="116" spans="1:13">
      <c r="A116" s="13" t="s">
        <v>426</v>
      </c>
      <c r="B116" s="13"/>
      <c r="C116" s="56"/>
      <c r="D116" s="57"/>
      <c r="E116" s="13"/>
      <c r="F116" s="13"/>
      <c r="G116" s="13"/>
      <c r="H116" s="13"/>
      <c r="I116" s="13"/>
      <c r="J116" s="128"/>
      <c r="K116" s="129" t="str">
        <f t="shared" si="2"/>
        <v xml:space="preserve"> </v>
      </c>
      <c r="L116" s="58"/>
      <c r="M116" s="58"/>
    </row>
    <row r="117" spans="1:13">
      <c r="A117" s="13" t="s">
        <v>427</v>
      </c>
      <c r="B117" s="13"/>
      <c r="C117" s="56"/>
      <c r="D117" s="57"/>
      <c r="E117" s="13"/>
      <c r="F117" s="13"/>
      <c r="G117" s="13"/>
      <c r="H117" s="13"/>
      <c r="I117" s="13"/>
      <c r="J117" s="128"/>
      <c r="K117" s="129" t="str">
        <f t="shared" si="2"/>
        <v xml:space="preserve"> </v>
      </c>
      <c r="L117" s="58"/>
      <c r="M117" s="58"/>
    </row>
    <row r="118" spans="1:13">
      <c r="A118" s="13" t="s">
        <v>428</v>
      </c>
      <c r="B118" s="13"/>
      <c r="C118" s="56"/>
      <c r="D118" s="57"/>
      <c r="E118" s="13"/>
      <c r="F118" s="13"/>
      <c r="G118" s="13"/>
      <c r="H118" s="13"/>
      <c r="I118" s="13"/>
      <c r="J118" s="128"/>
      <c r="K118" s="129" t="str">
        <f t="shared" si="2"/>
        <v xml:space="preserve"> </v>
      </c>
      <c r="L118" s="58"/>
      <c r="M118" s="58"/>
    </row>
    <row r="119" spans="1:13">
      <c r="A119" s="13" t="s">
        <v>429</v>
      </c>
      <c r="B119" s="13"/>
      <c r="C119" s="56"/>
      <c r="D119" s="57"/>
      <c r="E119" s="13"/>
      <c r="F119" s="13"/>
      <c r="G119" s="13"/>
      <c r="H119" s="13"/>
      <c r="I119" s="13"/>
      <c r="J119" s="128"/>
      <c r="K119" s="129" t="str">
        <f t="shared" si="2"/>
        <v xml:space="preserve"> </v>
      </c>
      <c r="L119" s="58"/>
      <c r="M119" s="58"/>
    </row>
    <row r="120" spans="1:13">
      <c r="A120" s="13" t="s">
        <v>430</v>
      </c>
      <c r="B120" s="13"/>
      <c r="C120" s="56"/>
      <c r="D120" s="57"/>
      <c r="E120" s="13"/>
      <c r="F120" s="13"/>
      <c r="G120" s="13"/>
      <c r="H120" s="13"/>
      <c r="I120" s="13"/>
      <c r="J120" s="128"/>
      <c r="K120" s="129" t="str">
        <f t="shared" ref="K120:K143" si="3">IF(ISBLANK(B120)," ",100-SUM(D120:J120))</f>
        <v xml:space="preserve"> </v>
      </c>
      <c r="L120" s="58"/>
      <c r="M120" s="58"/>
    </row>
    <row r="121" spans="1:13">
      <c r="A121" s="130" t="s">
        <v>431</v>
      </c>
      <c r="B121" s="13"/>
      <c r="C121" s="56"/>
      <c r="D121" s="57"/>
      <c r="E121" s="13"/>
      <c r="F121" s="13"/>
      <c r="G121" s="13"/>
      <c r="H121" s="13"/>
      <c r="I121" s="13"/>
      <c r="J121" s="128"/>
      <c r="K121" s="129" t="str">
        <f t="shared" si="3"/>
        <v xml:space="preserve"> </v>
      </c>
      <c r="L121" s="58"/>
      <c r="M121" s="58"/>
    </row>
    <row r="122" spans="1:13" ht="15.75" thickBot="1">
      <c r="A122" s="13" t="s">
        <v>432</v>
      </c>
      <c r="B122" s="13"/>
      <c r="C122" s="56"/>
      <c r="D122" s="59"/>
      <c r="E122" s="49"/>
      <c r="F122" s="49"/>
      <c r="G122" s="49"/>
      <c r="H122" s="49"/>
      <c r="I122" s="49"/>
      <c r="J122" s="131"/>
      <c r="K122" s="129" t="str">
        <f t="shared" si="3"/>
        <v xml:space="preserve"> </v>
      </c>
      <c r="L122" s="58"/>
      <c r="M122" s="58"/>
    </row>
    <row r="123" spans="1:13" ht="15.75" thickBot="1">
      <c r="A123" s="73" t="s">
        <v>440</v>
      </c>
      <c r="B123" s="74"/>
      <c r="C123" s="75"/>
      <c r="D123" s="76"/>
      <c r="E123" s="76"/>
      <c r="F123" s="76"/>
      <c r="G123" s="76"/>
      <c r="H123" s="76"/>
      <c r="I123" s="76"/>
      <c r="J123" s="76"/>
      <c r="K123" s="76"/>
      <c r="L123" s="76"/>
      <c r="M123" s="76"/>
    </row>
    <row r="124" spans="1:13">
      <c r="A124" s="13" t="s">
        <v>514</v>
      </c>
      <c r="B124" s="89">
        <v>5</v>
      </c>
      <c r="C124" s="90" t="s">
        <v>515</v>
      </c>
      <c r="D124" s="77"/>
      <c r="E124" s="78"/>
      <c r="F124" s="78"/>
      <c r="G124" s="78"/>
      <c r="H124" s="78"/>
      <c r="I124" s="78"/>
      <c r="J124" s="132"/>
      <c r="K124" s="129">
        <f t="shared" si="3"/>
        <v>100</v>
      </c>
      <c r="L124" s="58"/>
      <c r="M124" s="58"/>
    </row>
    <row r="125" spans="1:13">
      <c r="A125" s="88" t="s">
        <v>442</v>
      </c>
      <c r="B125" s="91"/>
      <c r="C125" s="92"/>
      <c r="D125" s="133"/>
      <c r="E125" s="80"/>
      <c r="F125" s="80"/>
      <c r="G125" s="80"/>
      <c r="H125" s="80"/>
      <c r="I125" s="80"/>
      <c r="J125" s="134"/>
      <c r="K125" s="129" t="str">
        <f t="shared" si="3"/>
        <v xml:space="preserve"> </v>
      </c>
      <c r="L125" s="58"/>
      <c r="M125" s="58"/>
    </row>
    <row r="126" spans="1:13">
      <c r="A126" s="88" t="s">
        <v>443</v>
      </c>
      <c r="B126" s="91"/>
      <c r="C126" s="92"/>
      <c r="D126" s="79"/>
      <c r="E126" s="80"/>
      <c r="F126" s="80"/>
      <c r="G126" s="80"/>
      <c r="H126" s="80"/>
      <c r="I126" s="80"/>
      <c r="J126" s="134"/>
      <c r="K126" s="129" t="str">
        <f t="shared" si="3"/>
        <v xml:space="preserve"> </v>
      </c>
      <c r="L126" s="58"/>
      <c r="M126" s="58"/>
    </row>
    <row r="127" spans="1:13">
      <c r="A127" s="88" t="s">
        <v>444</v>
      </c>
      <c r="B127" s="91"/>
      <c r="C127" s="92"/>
      <c r="D127" s="79"/>
      <c r="E127" s="80"/>
      <c r="F127" s="80"/>
      <c r="G127" s="80"/>
      <c r="H127" s="80"/>
      <c r="I127" s="80"/>
      <c r="J127" s="134"/>
      <c r="K127" s="129" t="str">
        <f t="shared" si="3"/>
        <v xml:space="preserve"> </v>
      </c>
      <c r="L127" s="58"/>
      <c r="M127" s="58"/>
    </row>
    <row r="128" spans="1:13">
      <c r="A128" s="88" t="s">
        <v>445</v>
      </c>
      <c r="B128" s="91"/>
      <c r="C128" s="92"/>
      <c r="D128" s="79"/>
      <c r="E128" s="80"/>
      <c r="F128" s="80"/>
      <c r="G128" s="80"/>
      <c r="H128" s="80"/>
      <c r="I128" s="80"/>
      <c r="J128" s="134"/>
      <c r="K128" s="129" t="str">
        <f t="shared" si="3"/>
        <v xml:space="preserve"> </v>
      </c>
      <c r="L128" s="58"/>
      <c r="M128" s="58"/>
    </row>
    <row r="129" spans="1:13">
      <c r="A129" s="88" t="s">
        <v>446</v>
      </c>
      <c r="B129" s="91"/>
      <c r="C129" s="92"/>
      <c r="D129" s="79"/>
      <c r="E129" s="80"/>
      <c r="F129" s="80"/>
      <c r="G129" s="80"/>
      <c r="H129" s="80"/>
      <c r="I129" s="80"/>
      <c r="J129" s="134"/>
      <c r="K129" s="129" t="str">
        <f t="shared" si="3"/>
        <v xml:space="preserve"> </v>
      </c>
      <c r="L129" s="58"/>
      <c r="M129" s="58"/>
    </row>
    <row r="130" spans="1:13">
      <c r="A130" s="88" t="s">
        <v>447</v>
      </c>
      <c r="B130" s="91"/>
      <c r="C130" s="92"/>
      <c r="D130" s="79"/>
      <c r="E130" s="80"/>
      <c r="F130" s="80"/>
      <c r="G130" s="80"/>
      <c r="H130" s="80"/>
      <c r="I130" s="80"/>
      <c r="J130" s="134"/>
      <c r="K130" s="129" t="str">
        <f t="shared" si="3"/>
        <v xml:space="preserve"> </v>
      </c>
      <c r="L130" s="58"/>
      <c r="M130" s="58"/>
    </row>
    <row r="131" spans="1:13">
      <c r="A131" s="88" t="s">
        <v>448</v>
      </c>
      <c r="B131" s="91"/>
      <c r="C131" s="92"/>
      <c r="D131" s="79"/>
      <c r="E131" s="80"/>
      <c r="F131" s="80"/>
      <c r="G131" s="80"/>
      <c r="H131" s="80"/>
      <c r="I131" s="80"/>
      <c r="J131" s="134"/>
      <c r="K131" s="129" t="str">
        <f t="shared" si="3"/>
        <v xml:space="preserve"> </v>
      </c>
      <c r="L131" s="58"/>
      <c r="M131" s="58"/>
    </row>
    <row r="132" spans="1:13">
      <c r="A132" s="88" t="s">
        <v>449</v>
      </c>
      <c r="B132" s="91"/>
      <c r="C132" s="92"/>
      <c r="D132" s="79"/>
      <c r="E132" s="80"/>
      <c r="F132" s="80"/>
      <c r="G132" s="80"/>
      <c r="H132" s="80"/>
      <c r="I132" s="80"/>
      <c r="J132" s="134"/>
      <c r="K132" s="129" t="str">
        <f t="shared" si="3"/>
        <v xml:space="preserve"> </v>
      </c>
      <c r="L132" s="58"/>
      <c r="M132" s="58"/>
    </row>
    <row r="133" spans="1:13">
      <c r="A133" s="88" t="s">
        <v>450</v>
      </c>
      <c r="B133" s="91"/>
      <c r="C133" s="92"/>
      <c r="D133" s="79"/>
      <c r="E133" s="80"/>
      <c r="F133" s="80"/>
      <c r="G133" s="80"/>
      <c r="H133" s="80"/>
      <c r="I133" s="80"/>
      <c r="J133" s="134"/>
      <c r="K133" s="129" t="str">
        <f t="shared" si="3"/>
        <v xml:space="preserve"> </v>
      </c>
      <c r="L133" s="58"/>
      <c r="M133" s="58"/>
    </row>
    <row r="134" spans="1:13">
      <c r="A134" s="88" t="s">
        <v>451</v>
      </c>
      <c r="B134" s="91"/>
      <c r="C134" s="92"/>
      <c r="D134" s="79"/>
      <c r="E134" s="80"/>
      <c r="F134" s="80"/>
      <c r="G134" s="80"/>
      <c r="H134" s="80"/>
      <c r="I134" s="80"/>
      <c r="J134" s="134"/>
      <c r="K134" s="129" t="str">
        <f t="shared" si="3"/>
        <v xml:space="preserve"> </v>
      </c>
      <c r="L134" s="58"/>
      <c r="M134" s="58"/>
    </row>
    <row r="135" spans="1:13">
      <c r="A135" s="88" t="s">
        <v>452</v>
      </c>
      <c r="B135" s="91"/>
      <c r="C135" s="92"/>
      <c r="D135" s="79"/>
      <c r="E135" s="80"/>
      <c r="F135" s="80"/>
      <c r="G135" s="80"/>
      <c r="H135" s="80"/>
      <c r="I135" s="80"/>
      <c r="J135" s="134"/>
      <c r="K135" s="129" t="str">
        <f t="shared" si="3"/>
        <v xml:space="preserve"> </v>
      </c>
      <c r="L135" s="58"/>
      <c r="M135" s="58"/>
    </row>
    <row r="136" spans="1:13">
      <c r="A136" s="88" t="s">
        <v>453</v>
      </c>
      <c r="B136" s="91"/>
      <c r="C136" s="92"/>
      <c r="D136" s="79"/>
      <c r="E136" s="80"/>
      <c r="F136" s="80"/>
      <c r="G136" s="80"/>
      <c r="H136" s="80"/>
      <c r="I136" s="80"/>
      <c r="J136" s="134"/>
      <c r="K136" s="129" t="str">
        <f t="shared" si="3"/>
        <v xml:space="preserve"> </v>
      </c>
      <c r="L136" s="58"/>
      <c r="M136" s="58"/>
    </row>
    <row r="137" spans="1:13">
      <c r="A137" s="88" t="s">
        <v>454</v>
      </c>
      <c r="B137" s="91"/>
      <c r="C137" s="92"/>
      <c r="D137" s="79"/>
      <c r="E137" s="80"/>
      <c r="F137" s="80"/>
      <c r="G137" s="80"/>
      <c r="H137" s="80"/>
      <c r="I137" s="80"/>
      <c r="J137" s="134"/>
      <c r="K137" s="129" t="str">
        <f t="shared" si="3"/>
        <v xml:space="preserve"> </v>
      </c>
      <c r="L137" s="58"/>
      <c r="M137" s="58"/>
    </row>
    <row r="138" spans="1:13">
      <c r="A138" s="88" t="s">
        <v>455</v>
      </c>
      <c r="B138" s="91"/>
      <c r="C138" s="92"/>
      <c r="D138" s="79"/>
      <c r="E138" s="80"/>
      <c r="F138" s="80"/>
      <c r="G138" s="80"/>
      <c r="H138" s="80"/>
      <c r="I138" s="80"/>
      <c r="J138" s="134"/>
      <c r="K138" s="129" t="str">
        <f t="shared" si="3"/>
        <v xml:space="preserve"> </v>
      </c>
      <c r="L138" s="58"/>
      <c r="M138" s="58"/>
    </row>
    <row r="139" spans="1:13">
      <c r="A139" s="88" t="s">
        <v>456</v>
      </c>
      <c r="B139" s="91"/>
      <c r="C139" s="92"/>
      <c r="D139" s="79"/>
      <c r="E139" s="80"/>
      <c r="F139" s="80"/>
      <c r="G139" s="80"/>
      <c r="H139" s="80"/>
      <c r="I139" s="80"/>
      <c r="J139" s="134"/>
      <c r="K139" s="129" t="str">
        <f t="shared" si="3"/>
        <v xml:space="preserve"> </v>
      </c>
      <c r="L139" s="58"/>
      <c r="M139" s="58"/>
    </row>
    <row r="140" spans="1:13">
      <c r="A140" s="88" t="s">
        <v>457</v>
      </c>
      <c r="B140" s="91"/>
      <c r="C140" s="92"/>
      <c r="D140" s="79"/>
      <c r="E140" s="80"/>
      <c r="F140" s="80"/>
      <c r="G140" s="80"/>
      <c r="H140" s="80"/>
      <c r="I140" s="80"/>
      <c r="J140" s="134"/>
      <c r="K140" s="129" t="str">
        <f t="shared" si="3"/>
        <v xml:space="preserve"> </v>
      </c>
      <c r="L140" s="58"/>
      <c r="M140" s="58"/>
    </row>
    <row r="141" spans="1:13">
      <c r="A141" s="88" t="s">
        <v>458</v>
      </c>
      <c r="B141" s="91"/>
      <c r="C141" s="92"/>
      <c r="D141" s="79"/>
      <c r="E141" s="80"/>
      <c r="F141" s="80"/>
      <c r="G141" s="80"/>
      <c r="H141" s="80"/>
      <c r="I141" s="80"/>
      <c r="J141" s="134"/>
      <c r="K141" s="129" t="str">
        <f t="shared" si="3"/>
        <v xml:space="preserve"> </v>
      </c>
      <c r="L141" s="58"/>
      <c r="M141" s="58"/>
    </row>
    <row r="142" spans="1:13">
      <c r="A142" s="88" t="s">
        <v>459</v>
      </c>
      <c r="B142" s="91"/>
      <c r="C142" s="92"/>
      <c r="D142" s="79"/>
      <c r="E142" s="80"/>
      <c r="F142" s="80"/>
      <c r="G142" s="80"/>
      <c r="H142" s="80"/>
      <c r="I142" s="80"/>
      <c r="J142" s="134"/>
      <c r="K142" s="129" t="str">
        <f t="shared" si="3"/>
        <v xml:space="preserve"> </v>
      </c>
      <c r="L142" s="58"/>
      <c r="M142" s="58"/>
    </row>
    <row r="143" spans="1:13" ht="15.75" thickBot="1">
      <c r="A143" s="93" t="s">
        <v>460</v>
      </c>
      <c r="B143" s="94"/>
      <c r="C143" s="95"/>
      <c r="D143" s="81"/>
      <c r="E143" s="82"/>
      <c r="F143" s="82"/>
      <c r="G143" s="82"/>
      <c r="H143" s="82"/>
      <c r="I143" s="82"/>
      <c r="J143" s="135"/>
      <c r="K143" s="136" t="str">
        <f t="shared" si="3"/>
        <v xml:space="preserve"> </v>
      </c>
      <c r="L143" s="60"/>
      <c r="M143" s="60"/>
    </row>
    <row r="144" spans="1:13" ht="15.75" thickBot="1">
      <c r="A144" s="83" t="s">
        <v>399</v>
      </c>
      <c r="B144" s="84">
        <f>SUM(B124:B143)</f>
        <v>5</v>
      </c>
      <c r="F144" s="8"/>
      <c r="G144" s="8"/>
      <c r="H144" s="8"/>
      <c r="I144" s="8"/>
      <c r="J144" s="8"/>
      <c r="K144" s="8"/>
      <c r="L144" s="8"/>
      <c r="M144" s="8"/>
    </row>
    <row r="145" spans="1:13">
      <c r="M145" s="8"/>
    </row>
    <row r="146" spans="1:13">
      <c r="A146" s="8"/>
      <c r="B146" s="8"/>
      <c r="C146" s="8"/>
      <c r="D146" s="8"/>
      <c r="E146" s="8"/>
      <c r="F146" s="8"/>
      <c r="G146" s="8"/>
      <c r="H146" s="8"/>
      <c r="I146" s="8"/>
      <c r="J146" s="8"/>
      <c r="K146" s="8"/>
      <c r="L146" s="8"/>
      <c r="M146" s="8"/>
    </row>
    <row r="147" spans="1:13" ht="15.75" thickBot="1">
      <c r="A147" s="8"/>
      <c r="B147" s="8"/>
      <c r="C147" s="8"/>
      <c r="D147" s="8"/>
      <c r="E147" s="8"/>
      <c r="M147" s="8"/>
    </row>
    <row r="148" spans="1:13">
      <c r="A148" s="61" t="s">
        <v>433</v>
      </c>
      <c r="B148" s="62" t="s">
        <v>397</v>
      </c>
      <c r="C148" s="375" t="s">
        <v>398</v>
      </c>
      <c r="D148" s="376"/>
      <c r="E148" s="377"/>
      <c r="M148" s="8"/>
    </row>
    <row r="149" spans="1:13">
      <c r="A149" s="88" t="s">
        <v>258</v>
      </c>
      <c r="B149" s="91"/>
      <c r="C149" s="397"/>
      <c r="D149" s="397"/>
      <c r="E149" s="398"/>
      <c r="M149" s="8"/>
    </row>
    <row r="150" spans="1:13">
      <c r="A150" s="88" t="s">
        <v>268</v>
      </c>
      <c r="B150" s="91"/>
      <c r="C150" s="397"/>
      <c r="D150" s="397"/>
      <c r="E150" s="398"/>
      <c r="M150" s="8"/>
    </row>
    <row r="151" spans="1:13">
      <c r="A151" s="88" t="s">
        <v>269</v>
      </c>
      <c r="B151" s="91"/>
      <c r="C151" s="397"/>
      <c r="D151" s="397"/>
      <c r="E151" s="398"/>
      <c r="M151" s="8"/>
    </row>
    <row r="152" spans="1:13">
      <c r="A152" s="88" t="s">
        <v>270</v>
      </c>
      <c r="B152" s="91"/>
      <c r="C152" s="397"/>
      <c r="D152" s="397"/>
      <c r="E152" s="398"/>
      <c r="M152" s="8"/>
    </row>
    <row r="153" spans="1:13">
      <c r="A153" s="88" t="s">
        <v>271</v>
      </c>
      <c r="B153" s="91"/>
      <c r="C153" s="397"/>
      <c r="D153" s="397"/>
      <c r="E153" s="398"/>
      <c r="M153" s="8"/>
    </row>
    <row r="154" spans="1:13">
      <c r="A154" s="88" t="s">
        <v>272</v>
      </c>
      <c r="B154" s="91"/>
      <c r="C154" s="397"/>
      <c r="D154" s="397"/>
      <c r="E154" s="398"/>
      <c r="M154" s="8"/>
    </row>
    <row r="155" spans="1:13">
      <c r="A155" s="88" t="s">
        <v>273</v>
      </c>
      <c r="B155" s="91"/>
      <c r="C155" s="397"/>
      <c r="D155" s="397"/>
      <c r="E155" s="398"/>
      <c r="M155" s="8"/>
    </row>
    <row r="156" spans="1:13">
      <c r="A156" s="88" t="s">
        <v>274</v>
      </c>
      <c r="B156" s="91"/>
      <c r="C156" s="397"/>
      <c r="D156" s="397"/>
      <c r="E156" s="398"/>
      <c r="M156" s="8"/>
    </row>
    <row r="157" spans="1:13">
      <c r="A157" s="88" t="s">
        <v>275</v>
      </c>
      <c r="B157" s="91"/>
      <c r="C157" s="397"/>
      <c r="D157" s="397"/>
      <c r="E157" s="398"/>
      <c r="M157" s="8"/>
    </row>
    <row r="158" spans="1:13">
      <c r="A158" s="88" t="s">
        <v>276</v>
      </c>
      <c r="B158" s="91"/>
      <c r="C158" s="397"/>
      <c r="D158" s="397"/>
      <c r="E158" s="398"/>
      <c r="M158" s="8"/>
    </row>
    <row r="159" spans="1:13">
      <c r="A159" s="88" t="s">
        <v>277</v>
      </c>
      <c r="B159" s="91"/>
      <c r="C159" s="397"/>
      <c r="D159" s="397"/>
      <c r="E159" s="398"/>
      <c r="M159" s="8"/>
    </row>
    <row r="160" spans="1:13">
      <c r="A160" s="88" t="s">
        <v>278</v>
      </c>
      <c r="B160" s="91"/>
      <c r="C160" s="397"/>
      <c r="D160" s="397"/>
      <c r="E160" s="398"/>
      <c r="M160" s="8"/>
    </row>
    <row r="161" spans="1:13">
      <c r="A161" s="88" t="s">
        <v>279</v>
      </c>
      <c r="B161" s="91"/>
      <c r="C161" s="397"/>
      <c r="D161" s="397"/>
      <c r="E161" s="398"/>
      <c r="M161" s="8"/>
    </row>
    <row r="162" spans="1:13">
      <c r="A162" s="88" t="s">
        <v>280</v>
      </c>
      <c r="B162" s="91"/>
      <c r="C162" s="397"/>
      <c r="D162" s="397"/>
      <c r="E162" s="398"/>
      <c r="M162" s="8"/>
    </row>
    <row r="163" spans="1:13">
      <c r="A163" s="88" t="s">
        <v>281</v>
      </c>
      <c r="B163" s="91"/>
      <c r="C163" s="397"/>
      <c r="D163" s="397"/>
      <c r="E163" s="398"/>
      <c r="M163" s="8"/>
    </row>
    <row r="164" spans="1:13">
      <c r="A164" s="88" t="s">
        <v>282</v>
      </c>
      <c r="B164" s="91"/>
      <c r="C164" s="397"/>
      <c r="D164" s="397"/>
      <c r="E164" s="398"/>
      <c r="M164" s="8"/>
    </row>
    <row r="165" spans="1:13">
      <c r="A165" s="88" t="s">
        <v>283</v>
      </c>
      <c r="B165" s="91"/>
      <c r="C165" s="397"/>
      <c r="D165" s="397"/>
      <c r="E165" s="398"/>
      <c r="M165" s="8"/>
    </row>
    <row r="166" spans="1:13">
      <c r="A166" s="88" t="s">
        <v>284</v>
      </c>
      <c r="B166" s="91"/>
      <c r="C166" s="397"/>
      <c r="D166" s="397"/>
      <c r="E166" s="398"/>
      <c r="M166" s="8"/>
    </row>
    <row r="167" spans="1:13">
      <c r="A167" s="88" t="s">
        <v>285</v>
      </c>
      <c r="B167" s="91"/>
      <c r="C167" s="397"/>
      <c r="D167" s="397"/>
      <c r="E167" s="398"/>
      <c r="M167" s="8"/>
    </row>
    <row r="168" spans="1:13" ht="15.75" thickBot="1">
      <c r="A168" s="96" t="s">
        <v>286</v>
      </c>
      <c r="B168" s="97"/>
      <c r="C168" s="399"/>
      <c r="D168" s="399"/>
      <c r="E168" s="400"/>
      <c r="M168" s="8"/>
    </row>
    <row r="169" spans="1:13" ht="15.75" thickBot="1">
      <c r="A169" s="98" t="s">
        <v>400</v>
      </c>
      <c r="B169" s="63">
        <f>SUM(B149:B168)</f>
        <v>0</v>
      </c>
      <c r="M169" s="8"/>
    </row>
  </sheetData>
  <sheetProtection algorithmName="SHA-512" hashValue="KSz3JvYd78uHXli/qLHQ0Df6ZX0krT4cuXbPJCStuEIuxAZy2r9rTERPa+vlVwgVTxqSigbvAkkYjsa+BB+s+w==" saltValue="O+10Z8VlneUM6pA9KiU2IQ==" spinCount="100000" sheet="1" objects="1" scenarios="1"/>
  <mergeCells count="37">
    <mergeCell ref="C167:E167"/>
    <mergeCell ref="C168:E168"/>
    <mergeCell ref="C161:E161"/>
    <mergeCell ref="C162:E162"/>
    <mergeCell ref="C163:E163"/>
    <mergeCell ref="C164:E164"/>
    <mergeCell ref="C165:E165"/>
    <mergeCell ref="C166:E166"/>
    <mergeCell ref="D20:K20"/>
    <mergeCell ref="C160:E160"/>
    <mergeCell ref="C149:E149"/>
    <mergeCell ref="C150:E150"/>
    <mergeCell ref="C151:E151"/>
    <mergeCell ref="C152:E152"/>
    <mergeCell ref="C153:E153"/>
    <mergeCell ref="C154:E154"/>
    <mergeCell ref="C155:E155"/>
    <mergeCell ref="C156:E156"/>
    <mergeCell ref="C157:E157"/>
    <mergeCell ref="C158:E158"/>
    <mergeCell ref="C159:E159"/>
    <mergeCell ref="A1:K2"/>
    <mergeCell ref="A3:K3"/>
    <mergeCell ref="B7:K7"/>
    <mergeCell ref="B10:K10"/>
    <mergeCell ref="C148:E148"/>
    <mergeCell ref="B5:K5"/>
    <mergeCell ref="B6:K6"/>
    <mergeCell ref="B11:K11"/>
    <mergeCell ref="C12:K12"/>
    <mergeCell ref="C13:K13"/>
    <mergeCell ref="C16:H16"/>
    <mergeCell ref="I16:J16"/>
    <mergeCell ref="C17:H17"/>
    <mergeCell ref="I17:J17"/>
    <mergeCell ref="C18:H18"/>
    <mergeCell ref="I18:J18"/>
  </mergeCells>
  <dataValidations count="12">
    <dataValidation type="list" operator="lessThan" allowBlank="1" showInputMessage="1" showErrorMessage="1" promptTitle="Degree" prompt="The full English title of your qualifying degree." sqref="B11:K11" xr:uid="{78FEB395-88D7-4C67-A39A-1E47D85A99FC}">
      <formula1>$M$1:$M$5</formula1>
    </dataValidation>
    <dataValidation allowBlank="1" sqref="C149:E168 C124:C143" xr:uid="{9FDA64F2-FBD6-4B38-9DCE-2C34033B45FB}"/>
    <dataValidation allowBlank="1" showInputMessage="1" showErrorMessage="1" prompt="This column should be filled with the local credits as stated in your official Transcript of Records." sqref="B21" xr:uid="{494E9A20-19CD-42CF-AFD8-59445FB5279C}"/>
    <dataValidation allowBlank="1" showInputMessage="1" showErrorMessage="1" prompt="This column should be filled with the local grades, as stated in your official Transcript of Records." sqref="C21" xr:uid="{2489A555-0155-408C-AA3C-C8EED146AEC8}"/>
    <dataValidation allowBlank="1" showInputMessage="1" showErrorMessage="1" prompt="This cell should show your total amount of credits done during your BSc._x000a__x000a__x000a_" sqref="B22" xr:uid="{45E36CB7-C660-420F-A6EF-5000149EF1A5}"/>
    <dataValidation allowBlank="1" showInputMessage="1" showErrorMessage="1" prompt="Average grade of all the courses._x000a_This is different from the GPA calculation" sqref="C23" xr:uid="{6CC1C143-0C70-41B6-B8EC-704AE1991D85}"/>
    <dataValidation allowBlank="1" showInputMessage="1" showErrorMessage="1" prompt="Estimated percentage of credits that are not relevant to the programme._x000a_" sqref="K22" xr:uid="{368EBA05-3F74-4C7E-8F20-8B56CEA2BE85}"/>
    <dataValidation type="whole" allowBlank="1" showInputMessage="1" showErrorMessage="1" errorTitle="Only more than 30%" error=" Only include major course contributions greater than or equal to 30% and only contributions where the subject(s) is being taught as distinguished from merely being used._x000a_Do not add the &quot;%&quot; symbol Instead of 50% just write 50" sqref="K123:M123 D123:J143" xr:uid="{B25E89A8-D1F3-412D-A862-90029A7A804A}">
      <formula1>30</formula1>
      <formula2>100</formula2>
    </dataValidation>
    <dataValidation type="custom" allowBlank="1" showInputMessage="1" showErrorMessage="1" errorTitle="Needs a number" error="Has to be a number. Please convert your scale to numeric values" sqref="B16:B18" xr:uid="{6E1BAD5F-4725-4CDB-A390-87CD8D12EB0C}">
      <formula1>ISNUMBER(B16)</formula1>
    </dataValidation>
    <dataValidation type="whole" allowBlank="1" showInputMessage="1" showErrorMessage="1" errorTitle="Need a number" error="Need a number between 10 and 100_x000a__x000a_*Note: do not provide the % changing the formatting of the cell" sqref="D24:J48" xr:uid="{2F8F5B14-25C5-462D-8376-56D6D6654224}">
      <formula1>10</formula1>
      <formula2>100</formula2>
    </dataValidation>
    <dataValidation type="decimal" allowBlank="1" showInputMessage="1" showErrorMessage="1" errorTitle="Need a number on the grade scale" error="The grade needs to be a number contained in the grade scale specified above." sqref="C24:C48" xr:uid="{F17CD0D9-2E5E-481D-98ED-6BE8847ED87B}">
      <formula1>MIN($B$15:$B$17)</formula1>
      <formula2>MAX($B$15:$B$17)</formula2>
    </dataValidation>
    <dataValidation type="custom" allowBlank="1" showInputMessage="1" showErrorMessage="1" errorTitle="Need a number" error="Needs to be a number" sqref="B24:B48" xr:uid="{505369AB-E8B7-46C4-BA8C-C41E9C527265}">
      <formula1>ISNUMBER(B24)</formula1>
    </dataValidation>
  </dataValidations>
  <pageMargins left="0.7" right="0.7" top="0.75" bottom="0.75" header="0.3" footer="0.3"/>
  <pageSetup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250"/>
  <sheetViews>
    <sheetView topLeftCell="A7" zoomScaleNormal="100" workbookViewId="0">
      <selection activeCell="J20" sqref="J20"/>
    </sheetView>
  </sheetViews>
  <sheetFormatPr defaultColWidth="9.140625" defaultRowHeight="15"/>
  <cols>
    <col min="2" max="2" width="53.5703125" bestFit="1" customWidth="1"/>
  </cols>
  <sheetData>
    <row r="1" spans="1:4">
      <c r="B1" s="12" t="s">
        <v>354</v>
      </c>
      <c r="C1">
        <f>COUNTIF(D2:D250,"?*")</f>
        <v>0</v>
      </c>
    </row>
    <row r="2" spans="1:4">
      <c r="A2">
        <f>IF(ISNUMBER(FIND(#REF!,B2:B250)),MAX(A$1:$A1)+1,0)</f>
        <v>0</v>
      </c>
      <c r="B2" t="s">
        <v>3</v>
      </c>
      <c r="C2" t="e">
        <f ca="1">OFFSET($D$2,,,COUNTIF($D$2:$D$250,"?*"))</f>
        <v>#REF!</v>
      </c>
      <c r="D2" t="str">
        <f>IFERROR(VLOOKUP(ROWS($D$2:D2),$A$2:$B$250,2,0),"")</f>
        <v/>
      </c>
    </row>
    <row r="3" spans="1:4">
      <c r="A3">
        <f>IF(ISNUMBER(FIND(#REF!,B3:B251)),MAX(A$1:$A2)+1,0)</f>
        <v>0</v>
      </c>
      <c r="B3" t="s">
        <v>4</v>
      </c>
      <c r="D3" t="str">
        <f>IFERROR(VLOOKUP(ROWS($D$2:D3),$A$2:$B$250,2,0),"")</f>
        <v/>
      </c>
    </row>
    <row r="4" spans="1:4">
      <c r="A4">
        <f>IF(ISNUMBER(FIND(#REF!,B4:B252)),MAX(A$1:$A3)+1,0)</f>
        <v>0</v>
      </c>
      <c r="B4" t="s">
        <v>5</v>
      </c>
      <c r="D4" t="str">
        <f>IFERROR(VLOOKUP(ROWS($D$2:D4),$A$2:$B$250,2,0),"")</f>
        <v/>
      </c>
    </row>
    <row r="5" spans="1:4">
      <c r="A5">
        <f>IF(ISNUMBER(FIND(#REF!,B5:B253)),MAX(A$1:$A4)+1,0)</f>
        <v>0</v>
      </c>
      <c r="B5" t="s">
        <v>6</v>
      </c>
      <c r="D5" t="str">
        <f>IFERROR(VLOOKUP(ROWS($D$2:D5),$A$2:$B$250,2,0),"")</f>
        <v/>
      </c>
    </row>
    <row r="6" spans="1:4">
      <c r="A6">
        <f>IF(ISNUMBER(FIND(#REF!,B6:B254)),MAX(A$1:$A5)+1,0)</f>
        <v>0</v>
      </c>
      <c r="B6" t="s">
        <v>7</v>
      </c>
      <c r="D6" t="str">
        <f>IFERROR(VLOOKUP(ROWS($D$2:D6),$A$2:$B$250,2,0),"")</f>
        <v/>
      </c>
    </row>
    <row r="7" spans="1:4">
      <c r="A7">
        <f>IF(ISNUMBER(FIND(#REF!,B7:B255)),MAX(A$1:$A6)+1,0)</f>
        <v>0</v>
      </c>
      <c r="B7" t="s">
        <v>8</v>
      </c>
      <c r="D7" t="str">
        <f>IFERROR(VLOOKUP(ROWS($D$2:D7),$A$2:$B$250,2,0),"")</f>
        <v/>
      </c>
    </row>
    <row r="8" spans="1:4">
      <c r="A8">
        <f>IF(ISNUMBER(FIND(#REF!,B8:B256)),MAX(A$1:$A7)+1,0)</f>
        <v>0</v>
      </c>
      <c r="B8" t="s">
        <v>9</v>
      </c>
      <c r="D8" t="str">
        <f>IFERROR(VLOOKUP(ROWS($D$2:D8),$A$2:$B$250,2,0),"")</f>
        <v/>
      </c>
    </row>
    <row r="9" spans="1:4">
      <c r="A9">
        <f>IF(ISNUMBER(FIND(#REF!,B9:B257)),MAX(A$1:$A8)+1,0)</f>
        <v>0</v>
      </c>
      <c r="B9" t="s">
        <v>10</v>
      </c>
      <c r="D9" t="str">
        <f>IFERROR(VLOOKUP(ROWS($D$2:D9),$A$2:$B$250,2,0),"")</f>
        <v/>
      </c>
    </row>
    <row r="10" spans="1:4">
      <c r="A10">
        <f>IF(ISNUMBER(FIND(#REF!,B10:B258)),MAX(A$1:$A9)+1,0)</f>
        <v>0</v>
      </c>
      <c r="B10" t="s">
        <v>11</v>
      </c>
      <c r="D10" t="str">
        <f>IFERROR(VLOOKUP(ROWS($D$2:D10),$A$2:$B$250,2,0),"")</f>
        <v/>
      </c>
    </row>
    <row r="11" spans="1:4">
      <c r="A11">
        <f>IF(ISNUMBER(FIND(#REF!,B11:B259)),MAX(A$1:$A10)+1,0)</f>
        <v>0</v>
      </c>
      <c r="B11" t="s">
        <v>12</v>
      </c>
      <c r="D11" t="str">
        <f>IFERROR(VLOOKUP(ROWS($D$2:D11),$A$2:$B$250,2,0),"")</f>
        <v/>
      </c>
    </row>
    <row r="12" spans="1:4">
      <c r="A12">
        <f>IF(ISNUMBER(FIND(#REF!,B12:B260)),MAX(A$1:$A11)+1,0)</f>
        <v>0</v>
      </c>
      <c r="B12" t="s">
        <v>13</v>
      </c>
      <c r="D12" t="str">
        <f>IFERROR(VLOOKUP(ROWS($D$2:D12),$A$2:$B$250,2,0),"")</f>
        <v/>
      </c>
    </row>
    <row r="13" spans="1:4">
      <c r="A13">
        <f>IF(ISNUMBER(FIND(#REF!,B13:B261)),MAX(A$1:$A12)+1,0)</f>
        <v>0</v>
      </c>
      <c r="B13" t="s">
        <v>14</v>
      </c>
      <c r="D13" t="str">
        <f>IFERROR(VLOOKUP(ROWS($D$2:D13),$A$2:$B$250,2,0),"")</f>
        <v/>
      </c>
    </row>
    <row r="14" spans="1:4">
      <c r="A14">
        <f>IF(ISNUMBER(FIND(#REF!,B14:B262)),MAX(A$1:$A13)+1,0)</f>
        <v>0</v>
      </c>
      <c r="B14" t="s">
        <v>15</v>
      </c>
      <c r="D14" t="str">
        <f>IFERROR(VLOOKUP(ROWS($D$2:D14),$A$2:$B$250,2,0),"")</f>
        <v/>
      </c>
    </row>
    <row r="15" spans="1:4">
      <c r="A15">
        <f>IF(ISNUMBER(FIND(#REF!,B15:B263)),MAX(A$1:$A14)+1,0)</f>
        <v>0</v>
      </c>
      <c r="B15" t="s">
        <v>16</v>
      </c>
      <c r="D15" t="str">
        <f>IFERROR(VLOOKUP(ROWS($D$2:D15),$A$2:$B$250,2,0),"")</f>
        <v/>
      </c>
    </row>
    <row r="16" spans="1:4">
      <c r="A16">
        <f>IF(ISNUMBER(FIND(#REF!,B16:B264)),MAX(A$1:$A15)+1,0)</f>
        <v>0</v>
      </c>
      <c r="B16" t="s">
        <v>17</v>
      </c>
      <c r="D16" t="str">
        <f>IFERROR(VLOOKUP(ROWS($D$2:D16),$A$2:$B$250,2,0),"")</f>
        <v/>
      </c>
    </row>
    <row r="17" spans="1:10">
      <c r="A17">
        <f>IF(ISNUMBER(FIND(#REF!,B17:B265)),MAX(A$1:$A16)+1,0)</f>
        <v>0</v>
      </c>
      <c r="B17" t="s">
        <v>18</v>
      </c>
      <c r="D17" t="str">
        <f>IFERROR(VLOOKUP(ROWS($D$2:D17),$A$2:$B$250,2,0),"")</f>
        <v/>
      </c>
    </row>
    <row r="18" spans="1:10">
      <c r="A18">
        <f>IF(ISNUMBER(FIND(#REF!,B18:B266)),MAX(A$1:$A17)+1,0)</f>
        <v>0</v>
      </c>
      <c r="B18" t="s">
        <v>19</v>
      </c>
      <c r="D18" t="str">
        <f>IFERROR(VLOOKUP(ROWS($D$2:D18),$A$2:$B$250,2,0),"")</f>
        <v/>
      </c>
      <c r="J18" t="s">
        <v>364</v>
      </c>
    </row>
    <row r="19" spans="1:10">
      <c r="A19">
        <f>IF(ISNUMBER(FIND(#REF!,B19:B267)),MAX(A$1:$A18)+1,0)</f>
        <v>0</v>
      </c>
      <c r="B19" t="s">
        <v>20</v>
      </c>
      <c r="D19" t="str">
        <f>IFERROR(VLOOKUP(ROWS($D$2:D19),$A$2:$B$250,2,0),"")</f>
        <v/>
      </c>
      <c r="J19" t="s">
        <v>365</v>
      </c>
    </row>
    <row r="20" spans="1:10">
      <c r="A20">
        <f>IF(ISNUMBER(FIND(#REF!,B20:B268)),MAX(A$1:$A19)+1,0)</f>
        <v>0</v>
      </c>
      <c r="B20" t="s">
        <v>21</v>
      </c>
      <c r="D20" t="str">
        <f>IFERROR(VLOOKUP(ROWS($D$2:D20),$A$2:$B$250,2,0),"")</f>
        <v/>
      </c>
    </row>
    <row r="21" spans="1:10">
      <c r="A21">
        <f>IF(ISNUMBER(FIND(#REF!,B21:B269)),MAX(A$1:$A20)+1,0)</f>
        <v>0</v>
      </c>
      <c r="B21" t="s">
        <v>22</v>
      </c>
      <c r="D21" t="str">
        <f>IFERROR(VLOOKUP(ROWS($D$2:D21),$A$2:$B$250,2,0),"")</f>
        <v/>
      </c>
    </row>
    <row r="22" spans="1:10">
      <c r="A22">
        <f>IF(ISNUMBER(FIND(#REF!,B22:B270)),MAX(A$1:$A21)+1,0)</f>
        <v>0</v>
      </c>
      <c r="B22" t="s">
        <v>23</v>
      </c>
      <c r="D22" t="str">
        <f>IFERROR(VLOOKUP(ROWS($D$2:D22),$A$2:$B$250,2,0),"")</f>
        <v/>
      </c>
    </row>
    <row r="23" spans="1:10">
      <c r="A23">
        <f>IF(ISNUMBER(FIND(#REF!,B23:B271)),MAX(A$1:$A22)+1,0)</f>
        <v>0</v>
      </c>
      <c r="B23" t="s">
        <v>24</v>
      </c>
      <c r="D23" t="str">
        <f>IFERROR(VLOOKUP(ROWS($D$2:D23),$A$2:$B$250,2,0),"")</f>
        <v/>
      </c>
    </row>
    <row r="24" spans="1:10">
      <c r="A24">
        <f>IF(ISNUMBER(FIND(#REF!,B24:B272)),MAX(A$1:$A23)+1,0)</f>
        <v>0</v>
      </c>
      <c r="B24" t="s">
        <v>25</v>
      </c>
      <c r="D24" t="str">
        <f>IFERROR(VLOOKUP(ROWS($D$2:D24),$A$2:$B$250,2,0),"")</f>
        <v/>
      </c>
    </row>
    <row r="25" spans="1:10">
      <c r="A25">
        <f>IF(ISNUMBER(FIND(#REF!,B25:B273)),MAX(A$1:$A24)+1,0)</f>
        <v>0</v>
      </c>
      <c r="B25" t="s">
        <v>26</v>
      </c>
      <c r="D25" t="str">
        <f>IFERROR(VLOOKUP(ROWS($D$2:D25),$A$2:$B$250,2,0),"")</f>
        <v/>
      </c>
    </row>
    <row r="26" spans="1:10">
      <c r="A26">
        <f>IF(ISNUMBER(FIND(#REF!,B26:B274)),MAX(A$1:$A25)+1,0)</f>
        <v>0</v>
      </c>
      <c r="B26" t="s">
        <v>27</v>
      </c>
      <c r="D26" t="str">
        <f>IFERROR(VLOOKUP(ROWS($D$2:D26),$A$2:$B$250,2,0),"")</f>
        <v/>
      </c>
    </row>
    <row r="27" spans="1:10">
      <c r="A27">
        <f>IF(ISNUMBER(FIND(#REF!,B27:B275)),MAX(A$1:$A26)+1,0)</f>
        <v>0</v>
      </c>
      <c r="B27" t="s">
        <v>28</v>
      </c>
      <c r="D27" t="str">
        <f>IFERROR(VLOOKUP(ROWS($D$2:D27),$A$2:$B$250,2,0),"")</f>
        <v/>
      </c>
    </row>
    <row r="28" spans="1:10">
      <c r="A28">
        <f>IF(ISNUMBER(FIND(#REF!,B28:B276)),MAX(A$1:$A27)+1,0)</f>
        <v>0</v>
      </c>
      <c r="B28" t="s">
        <v>29</v>
      </c>
      <c r="D28" t="str">
        <f>IFERROR(VLOOKUP(ROWS($D$2:D28),$A$2:$B$250,2,0),"")</f>
        <v/>
      </c>
    </row>
    <row r="29" spans="1:10">
      <c r="A29">
        <f>IF(ISNUMBER(FIND(#REF!,B29:B277)),MAX(A$1:$A28)+1,0)</f>
        <v>0</v>
      </c>
      <c r="B29" t="s">
        <v>30</v>
      </c>
      <c r="D29" t="str">
        <f>IFERROR(VLOOKUP(ROWS($D$2:D29),$A$2:$B$250,2,0),"")</f>
        <v/>
      </c>
    </row>
    <row r="30" spans="1:10">
      <c r="A30">
        <f>IF(ISNUMBER(FIND(#REF!,B30:B278)),MAX(A$1:$A29)+1,0)</f>
        <v>0</v>
      </c>
      <c r="B30" t="s">
        <v>31</v>
      </c>
      <c r="D30" t="str">
        <f>IFERROR(VLOOKUP(ROWS($D$2:D30),$A$2:$B$250,2,0),"")</f>
        <v/>
      </c>
    </row>
    <row r="31" spans="1:10">
      <c r="A31">
        <f>IF(ISNUMBER(FIND(#REF!,B31:B279)),MAX(A$1:$A30)+1,0)</f>
        <v>0</v>
      </c>
      <c r="B31" t="s">
        <v>32</v>
      </c>
      <c r="D31" t="str">
        <f>IFERROR(VLOOKUP(ROWS($D$2:D31),$A$2:$B$250,2,0),"")</f>
        <v/>
      </c>
    </row>
    <row r="32" spans="1:10">
      <c r="A32">
        <f>IF(ISNUMBER(FIND(#REF!,B32:B280)),MAX(A$1:$A31)+1,0)</f>
        <v>0</v>
      </c>
      <c r="B32" t="s">
        <v>33</v>
      </c>
      <c r="D32" t="str">
        <f>IFERROR(VLOOKUP(ROWS($D$2:D32),$A$2:$B$250,2,0),"")</f>
        <v/>
      </c>
    </row>
    <row r="33" spans="1:4">
      <c r="A33">
        <f>IF(ISNUMBER(FIND(#REF!,B33:B281)),MAX(A$1:$A32)+1,0)</f>
        <v>0</v>
      </c>
      <c r="B33" t="s">
        <v>34</v>
      </c>
      <c r="D33" t="str">
        <f>IFERROR(VLOOKUP(ROWS($D$2:D33),$A$2:$B$250,2,0),"")</f>
        <v/>
      </c>
    </row>
    <row r="34" spans="1:4">
      <c r="A34">
        <f>IF(ISNUMBER(FIND(#REF!,B34:B282)),MAX(A$1:$A33)+1,0)</f>
        <v>0</v>
      </c>
      <c r="B34" t="s">
        <v>35</v>
      </c>
      <c r="D34" t="str">
        <f>IFERROR(VLOOKUP(ROWS($D$2:D34),$A$2:$B$250,2,0),"")</f>
        <v/>
      </c>
    </row>
    <row r="35" spans="1:4">
      <c r="A35">
        <f>IF(ISNUMBER(FIND(#REF!,B35:B283)),MAX(A$1:$A34)+1,0)</f>
        <v>0</v>
      </c>
      <c r="B35" t="s">
        <v>36</v>
      </c>
      <c r="D35" t="str">
        <f>IFERROR(VLOOKUP(ROWS($D$2:D35),$A$2:$B$250,2,0),"")</f>
        <v/>
      </c>
    </row>
    <row r="36" spans="1:4">
      <c r="A36">
        <f>IF(ISNUMBER(FIND(#REF!,B36:B284)),MAX(A$1:$A35)+1,0)</f>
        <v>0</v>
      </c>
      <c r="B36" t="s">
        <v>37</v>
      </c>
      <c r="D36" t="str">
        <f>IFERROR(VLOOKUP(ROWS($D$2:D36),$A$2:$B$250,2,0),"")</f>
        <v/>
      </c>
    </row>
    <row r="37" spans="1:4">
      <c r="A37">
        <f>IF(ISNUMBER(FIND(#REF!,B37:B285)),MAX(A$1:$A36)+1,0)</f>
        <v>0</v>
      </c>
      <c r="B37" t="s">
        <v>38</v>
      </c>
      <c r="D37" t="str">
        <f>IFERROR(VLOOKUP(ROWS($D$2:D37),$A$2:$B$250,2,0),"")</f>
        <v/>
      </c>
    </row>
    <row r="38" spans="1:4">
      <c r="A38">
        <f>IF(ISNUMBER(FIND(#REF!,B38:B286)),MAX(A$1:$A37)+1,0)</f>
        <v>0</v>
      </c>
      <c r="B38" t="s">
        <v>39</v>
      </c>
      <c r="D38" t="str">
        <f>IFERROR(VLOOKUP(ROWS($D$2:D38),$A$2:$B$250,2,0),"")</f>
        <v/>
      </c>
    </row>
    <row r="39" spans="1:4">
      <c r="A39">
        <f>IF(ISNUMBER(FIND(#REF!,B39:B287)),MAX(A$1:$A38)+1,0)</f>
        <v>0</v>
      </c>
      <c r="B39" t="s">
        <v>40</v>
      </c>
      <c r="D39" t="str">
        <f>IFERROR(VLOOKUP(ROWS($D$2:D39),$A$2:$B$250,2,0),"")</f>
        <v/>
      </c>
    </row>
    <row r="40" spans="1:4">
      <c r="A40">
        <f>IF(ISNUMBER(FIND(#REF!,B40:B288)),MAX(A$1:$A39)+1,0)</f>
        <v>0</v>
      </c>
      <c r="B40" t="s">
        <v>41</v>
      </c>
      <c r="D40" t="str">
        <f>IFERROR(VLOOKUP(ROWS($D$2:D40),$A$2:$B$250,2,0),"")</f>
        <v/>
      </c>
    </row>
    <row r="41" spans="1:4">
      <c r="A41">
        <f>IF(ISNUMBER(FIND(#REF!,B41:B289)),MAX(A$1:$A40)+1,0)</f>
        <v>0</v>
      </c>
      <c r="B41" t="s">
        <v>42</v>
      </c>
      <c r="D41" t="str">
        <f>IFERROR(VLOOKUP(ROWS($D$2:D41),$A$2:$B$250,2,0),"")</f>
        <v/>
      </c>
    </row>
    <row r="42" spans="1:4">
      <c r="A42">
        <f>IF(ISNUMBER(FIND(#REF!,B42:B290)),MAX(A$1:$A41)+1,0)</f>
        <v>0</v>
      </c>
      <c r="B42" t="s">
        <v>43</v>
      </c>
      <c r="D42" t="str">
        <f>IFERROR(VLOOKUP(ROWS($D$2:D42),$A$2:$B$250,2,0),"")</f>
        <v/>
      </c>
    </row>
    <row r="43" spans="1:4">
      <c r="A43">
        <f>IF(ISNUMBER(FIND(#REF!,B43:B291)),MAX(A$1:$A42)+1,0)</f>
        <v>0</v>
      </c>
      <c r="B43" t="s">
        <v>44</v>
      </c>
      <c r="D43" t="str">
        <f>IFERROR(VLOOKUP(ROWS($D$2:D43),$A$2:$B$250,2,0),"")</f>
        <v/>
      </c>
    </row>
    <row r="44" spans="1:4">
      <c r="A44">
        <f>IF(ISNUMBER(FIND(#REF!,B44:B292)),MAX(A$1:$A43)+1,0)</f>
        <v>0</v>
      </c>
      <c r="B44" t="s">
        <v>45</v>
      </c>
      <c r="D44" t="str">
        <f>IFERROR(VLOOKUP(ROWS($D$2:D44),$A$2:$B$250,2,0),"")</f>
        <v/>
      </c>
    </row>
    <row r="45" spans="1:4">
      <c r="A45">
        <f>IF(ISNUMBER(FIND(#REF!,B45:B293)),MAX(A$1:$A44)+1,0)</f>
        <v>0</v>
      </c>
      <c r="B45" t="s">
        <v>46</v>
      </c>
      <c r="D45" t="str">
        <f>IFERROR(VLOOKUP(ROWS($D$2:D45),$A$2:$B$250,2,0),"")</f>
        <v/>
      </c>
    </row>
    <row r="46" spans="1:4">
      <c r="A46">
        <f>IF(ISNUMBER(FIND(#REF!,B46:B294)),MAX(A$1:$A45)+1,0)</f>
        <v>0</v>
      </c>
      <c r="B46" t="s">
        <v>47</v>
      </c>
      <c r="D46" t="str">
        <f>IFERROR(VLOOKUP(ROWS($D$2:D46),$A$2:$B$250,2,0),"")</f>
        <v/>
      </c>
    </row>
    <row r="47" spans="1:4">
      <c r="A47">
        <f>IF(ISNUMBER(FIND(#REF!,B47:B295)),MAX(A$1:$A46)+1,0)</f>
        <v>0</v>
      </c>
      <c r="B47" t="s">
        <v>48</v>
      </c>
      <c r="D47" t="str">
        <f>IFERROR(VLOOKUP(ROWS($D$2:D47),$A$2:$B$250,2,0),"")</f>
        <v/>
      </c>
    </row>
    <row r="48" spans="1:4">
      <c r="A48">
        <f>IF(ISNUMBER(FIND(#REF!,B48:B296)),MAX(A$1:$A47)+1,0)</f>
        <v>0</v>
      </c>
      <c r="B48" t="s">
        <v>49</v>
      </c>
      <c r="D48" t="str">
        <f>IFERROR(VLOOKUP(ROWS($D$2:D48),$A$2:$B$250,2,0),"")</f>
        <v/>
      </c>
    </row>
    <row r="49" spans="1:4">
      <c r="A49">
        <f>IF(ISNUMBER(FIND(#REF!,B49:B297)),MAX(A$1:$A48)+1,0)</f>
        <v>0</v>
      </c>
      <c r="B49" t="s">
        <v>50</v>
      </c>
      <c r="D49" t="str">
        <f>IFERROR(VLOOKUP(ROWS($D$2:D49),$A$2:$B$250,2,0),"")</f>
        <v/>
      </c>
    </row>
    <row r="50" spans="1:4">
      <c r="A50">
        <f>IF(ISNUMBER(FIND(#REF!,B50:B298)),MAX(A$1:$A49)+1,0)</f>
        <v>0</v>
      </c>
      <c r="B50" t="s">
        <v>51</v>
      </c>
      <c r="D50" t="str">
        <f>IFERROR(VLOOKUP(ROWS($D$2:D50),$A$2:$B$250,2,0),"")</f>
        <v/>
      </c>
    </row>
    <row r="51" spans="1:4">
      <c r="A51">
        <f>IF(ISNUMBER(FIND(#REF!,B51:B299)),MAX(A$1:$A50)+1,0)</f>
        <v>0</v>
      </c>
      <c r="B51" t="s">
        <v>52</v>
      </c>
      <c r="D51" t="str">
        <f>IFERROR(VLOOKUP(ROWS($D$2:D51),$A$2:$B$250,2,0),"")</f>
        <v/>
      </c>
    </row>
    <row r="52" spans="1:4">
      <c r="A52">
        <f>IF(ISNUMBER(FIND(#REF!,B52:B300)),MAX(A$1:$A51)+1,0)</f>
        <v>0</v>
      </c>
      <c r="B52" t="s">
        <v>53</v>
      </c>
      <c r="D52" t="str">
        <f>IFERROR(VLOOKUP(ROWS($D$2:D52),$A$2:$B$250,2,0),"")</f>
        <v/>
      </c>
    </row>
    <row r="53" spans="1:4">
      <c r="A53">
        <f>IF(ISNUMBER(FIND(#REF!,B53:B301)),MAX(A$1:$A52)+1,0)</f>
        <v>0</v>
      </c>
      <c r="B53" t="s">
        <v>54</v>
      </c>
      <c r="D53" t="str">
        <f>IFERROR(VLOOKUP(ROWS($D$2:D53),$A$2:$B$250,2,0),"")</f>
        <v/>
      </c>
    </row>
    <row r="54" spans="1:4">
      <c r="A54">
        <f>IF(ISNUMBER(FIND(#REF!,B54:B302)),MAX(A$1:$A53)+1,0)</f>
        <v>0</v>
      </c>
      <c r="B54" t="s">
        <v>55</v>
      </c>
      <c r="D54" t="str">
        <f>IFERROR(VLOOKUP(ROWS($D$2:D54),$A$2:$B$250,2,0),"")</f>
        <v/>
      </c>
    </row>
    <row r="55" spans="1:4">
      <c r="A55">
        <f>IF(ISNUMBER(FIND(#REF!,B55:B303)),MAX(A$1:$A54)+1,0)</f>
        <v>0</v>
      </c>
      <c r="B55" t="s">
        <v>56</v>
      </c>
      <c r="D55" t="str">
        <f>IFERROR(VLOOKUP(ROWS($D$2:D55),$A$2:$B$250,2,0),"")</f>
        <v/>
      </c>
    </row>
    <row r="56" spans="1:4">
      <c r="A56">
        <f>IF(ISNUMBER(FIND(#REF!,B56:B304)),MAX(A$1:$A55)+1,0)</f>
        <v>0</v>
      </c>
      <c r="B56" t="s">
        <v>57</v>
      </c>
      <c r="D56" t="str">
        <f>IFERROR(VLOOKUP(ROWS($D$2:D56),$A$2:$B$250,2,0),"")</f>
        <v/>
      </c>
    </row>
    <row r="57" spans="1:4">
      <c r="A57">
        <f>IF(ISNUMBER(FIND(#REF!,B57:B305)),MAX(A$1:$A56)+1,0)</f>
        <v>0</v>
      </c>
      <c r="B57" t="s">
        <v>58</v>
      </c>
      <c r="D57" t="str">
        <f>IFERROR(VLOOKUP(ROWS($D$2:D57),$A$2:$B$250,2,0),"")</f>
        <v/>
      </c>
    </row>
    <row r="58" spans="1:4">
      <c r="A58">
        <f>IF(ISNUMBER(FIND(#REF!,B58:B306)),MAX(A$1:$A57)+1,0)</f>
        <v>0</v>
      </c>
      <c r="B58" t="s">
        <v>59</v>
      </c>
      <c r="D58" t="str">
        <f>IFERROR(VLOOKUP(ROWS($D$2:D58),$A$2:$B$250,2,0),"")</f>
        <v/>
      </c>
    </row>
    <row r="59" spans="1:4">
      <c r="A59">
        <f>IF(ISNUMBER(FIND(#REF!,B59:B307)),MAX(A$1:$A58)+1,0)</f>
        <v>0</v>
      </c>
      <c r="B59" t="s">
        <v>60</v>
      </c>
      <c r="D59" t="str">
        <f>IFERROR(VLOOKUP(ROWS($D$2:D59),$A$2:$B$250,2,0),"")</f>
        <v/>
      </c>
    </row>
    <row r="60" spans="1:4">
      <c r="A60">
        <f>IF(ISNUMBER(FIND(#REF!,B60:B308)),MAX(A$1:$A59)+1,0)</f>
        <v>0</v>
      </c>
      <c r="B60" t="s">
        <v>61</v>
      </c>
      <c r="D60" t="str">
        <f>IFERROR(VLOOKUP(ROWS($D$2:D60),$A$2:$B$250,2,0),"")</f>
        <v/>
      </c>
    </row>
    <row r="61" spans="1:4">
      <c r="A61">
        <f>IF(ISNUMBER(FIND(#REF!,B61:B309)),MAX(A$1:$A60)+1,0)</f>
        <v>0</v>
      </c>
      <c r="B61" t="s">
        <v>62</v>
      </c>
      <c r="D61" t="str">
        <f>IFERROR(VLOOKUP(ROWS($D$2:D61),$A$2:$B$250,2,0),"")</f>
        <v/>
      </c>
    </row>
    <row r="62" spans="1:4">
      <c r="A62">
        <f>IF(ISNUMBER(FIND(#REF!,B62:B310)),MAX(A$1:$A61)+1,0)</f>
        <v>0</v>
      </c>
      <c r="B62" t="s">
        <v>63</v>
      </c>
      <c r="D62" t="str">
        <f>IFERROR(VLOOKUP(ROWS($D$2:D62),$A$2:$B$250,2,0),"")</f>
        <v/>
      </c>
    </row>
    <row r="63" spans="1:4">
      <c r="A63">
        <f>IF(ISNUMBER(FIND(#REF!,B63:B311)),MAX(A$1:$A62)+1,0)</f>
        <v>0</v>
      </c>
      <c r="B63" t="s">
        <v>64</v>
      </c>
      <c r="D63" t="str">
        <f>IFERROR(VLOOKUP(ROWS($D$2:D63),$A$2:$B$250,2,0),"")</f>
        <v/>
      </c>
    </row>
    <row r="64" spans="1:4">
      <c r="A64">
        <f>IF(ISNUMBER(FIND(#REF!,B64:B312)),MAX(A$1:$A63)+1,0)</f>
        <v>0</v>
      </c>
      <c r="B64" t="s">
        <v>65</v>
      </c>
      <c r="D64" t="str">
        <f>IFERROR(VLOOKUP(ROWS($D$2:D64),$A$2:$B$250,2,0),"")</f>
        <v/>
      </c>
    </row>
    <row r="65" spans="1:4">
      <c r="A65">
        <f>IF(ISNUMBER(FIND(#REF!,B65:B313)),MAX(A$1:$A64)+1,0)</f>
        <v>0</v>
      </c>
      <c r="B65" t="s">
        <v>66</v>
      </c>
      <c r="D65" t="str">
        <f>IFERROR(VLOOKUP(ROWS($D$2:D65),$A$2:$B$250,2,0),"")</f>
        <v/>
      </c>
    </row>
    <row r="66" spans="1:4">
      <c r="A66">
        <f>IF(ISNUMBER(FIND(#REF!,B66:B314)),MAX(A$1:$A65)+1,0)</f>
        <v>0</v>
      </c>
      <c r="B66" t="s">
        <v>67</v>
      </c>
      <c r="D66" t="str">
        <f>IFERROR(VLOOKUP(ROWS($D$2:D66),$A$2:$B$250,2,0),"")</f>
        <v/>
      </c>
    </row>
    <row r="67" spans="1:4">
      <c r="A67">
        <f>IF(ISNUMBER(FIND(#REF!,B67:B315)),MAX(A$1:$A66)+1,0)</f>
        <v>0</v>
      </c>
      <c r="B67" t="s">
        <v>68</v>
      </c>
      <c r="D67" t="str">
        <f>IFERROR(VLOOKUP(ROWS($D$2:D67),$A$2:$B$250,2,0),"")</f>
        <v/>
      </c>
    </row>
    <row r="68" spans="1:4">
      <c r="A68">
        <f>IF(ISNUMBER(FIND(#REF!,B68:B316)),MAX(A$1:$A67)+1,0)</f>
        <v>0</v>
      </c>
      <c r="B68" t="s">
        <v>69</v>
      </c>
      <c r="D68" t="str">
        <f>IFERROR(VLOOKUP(ROWS($D$2:D68),$A$2:$B$250,2,0),"")</f>
        <v/>
      </c>
    </row>
    <row r="69" spans="1:4">
      <c r="A69">
        <f>IF(ISNUMBER(FIND(#REF!,B69:B317)),MAX(A$1:$A68)+1,0)</f>
        <v>0</v>
      </c>
      <c r="B69" t="s">
        <v>70</v>
      </c>
      <c r="D69" t="str">
        <f>IFERROR(VLOOKUP(ROWS($D$2:D69),$A$2:$B$250,2,0),"")</f>
        <v/>
      </c>
    </row>
    <row r="70" spans="1:4">
      <c r="A70">
        <f>IF(ISNUMBER(FIND(#REF!,B70:B318)),MAX(A$1:$A69)+1,0)</f>
        <v>0</v>
      </c>
      <c r="B70" t="s">
        <v>71</v>
      </c>
      <c r="D70" t="str">
        <f>IFERROR(VLOOKUP(ROWS($D$2:D70),$A$2:$B$250,2,0),"")</f>
        <v/>
      </c>
    </row>
    <row r="71" spans="1:4">
      <c r="A71">
        <f>IF(ISNUMBER(FIND(#REF!,B71:B319)),MAX(A$1:$A70)+1,0)</f>
        <v>0</v>
      </c>
      <c r="B71" t="s">
        <v>72</v>
      </c>
      <c r="D71" t="str">
        <f>IFERROR(VLOOKUP(ROWS($D$2:D71),$A$2:$B$250,2,0),"")</f>
        <v/>
      </c>
    </row>
    <row r="72" spans="1:4">
      <c r="A72">
        <f>IF(ISNUMBER(FIND(#REF!,B72:B320)),MAX(A$1:$A71)+1,0)</f>
        <v>0</v>
      </c>
      <c r="B72" t="s">
        <v>73</v>
      </c>
      <c r="D72" t="str">
        <f>IFERROR(VLOOKUP(ROWS($D$2:D72),$A$2:$B$250,2,0),"")</f>
        <v/>
      </c>
    </row>
    <row r="73" spans="1:4">
      <c r="A73">
        <f>IF(ISNUMBER(FIND(#REF!,B73:B321)),MAX(A$1:$A72)+1,0)</f>
        <v>0</v>
      </c>
      <c r="B73" t="s">
        <v>74</v>
      </c>
      <c r="D73" t="str">
        <f>IFERROR(VLOOKUP(ROWS($D$2:D73),$A$2:$B$250,2,0),"")</f>
        <v/>
      </c>
    </row>
    <row r="74" spans="1:4">
      <c r="A74">
        <f>IF(ISNUMBER(FIND(#REF!,B74:B322)),MAX(A$1:$A73)+1,0)</f>
        <v>0</v>
      </c>
      <c r="B74" t="s">
        <v>75</v>
      </c>
      <c r="D74" t="str">
        <f>IFERROR(VLOOKUP(ROWS($D$2:D74),$A$2:$B$250,2,0),"")</f>
        <v/>
      </c>
    </row>
    <row r="75" spans="1:4">
      <c r="A75">
        <f>IF(ISNUMBER(FIND(#REF!,B75:B323)),MAX(A$1:$A74)+1,0)</f>
        <v>0</v>
      </c>
      <c r="B75" t="s">
        <v>76</v>
      </c>
      <c r="D75" t="str">
        <f>IFERROR(VLOOKUP(ROWS($D$2:D75),$A$2:$B$250,2,0),"")</f>
        <v/>
      </c>
    </row>
    <row r="76" spans="1:4">
      <c r="A76">
        <f>IF(ISNUMBER(FIND(#REF!,B76:B324)),MAX(A$1:$A75)+1,0)</f>
        <v>0</v>
      </c>
      <c r="B76" t="s">
        <v>77</v>
      </c>
      <c r="D76" t="str">
        <f>IFERROR(VLOOKUP(ROWS($D$2:D76),$A$2:$B$250,2,0),"")</f>
        <v/>
      </c>
    </row>
    <row r="77" spans="1:4">
      <c r="A77">
        <f>IF(ISNUMBER(FIND(#REF!,B77:B325)),MAX(A$1:$A76)+1,0)</f>
        <v>0</v>
      </c>
      <c r="B77" t="s">
        <v>78</v>
      </c>
      <c r="D77" t="str">
        <f>IFERROR(VLOOKUP(ROWS($D$2:D77),$A$2:$B$250,2,0),"")</f>
        <v/>
      </c>
    </row>
    <row r="78" spans="1:4">
      <c r="A78">
        <f>IF(ISNUMBER(FIND(#REF!,B78:B326)),MAX(A$1:$A77)+1,0)</f>
        <v>0</v>
      </c>
      <c r="B78" t="s">
        <v>79</v>
      </c>
      <c r="D78" t="str">
        <f>IFERROR(VLOOKUP(ROWS($D$2:D78),$A$2:$B$250,2,0),"")</f>
        <v/>
      </c>
    </row>
    <row r="79" spans="1:4">
      <c r="A79">
        <f>IF(ISNUMBER(FIND(#REF!,B79:B327)),MAX(A$1:$A78)+1,0)</f>
        <v>0</v>
      </c>
      <c r="B79" t="s">
        <v>80</v>
      </c>
      <c r="D79" t="str">
        <f>IFERROR(VLOOKUP(ROWS($D$2:D79),$A$2:$B$250,2,0),"")</f>
        <v/>
      </c>
    </row>
    <row r="80" spans="1:4">
      <c r="A80">
        <f>IF(ISNUMBER(FIND(#REF!,B80:B328)),MAX(A$1:$A79)+1,0)</f>
        <v>0</v>
      </c>
      <c r="B80" t="s">
        <v>81</v>
      </c>
      <c r="D80" t="str">
        <f>IFERROR(VLOOKUP(ROWS($D$2:D80),$A$2:$B$250,2,0),"")</f>
        <v/>
      </c>
    </row>
    <row r="81" spans="1:4">
      <c r="A81">
        <f>IF(ISNUMBER(FIND(#REF!,B81:B329)),MAX(A$1:$A80)+1,0)</f>
        <v>0</v>
      </c>
      <c r="B81" t="s">
        <v>82</v>
      </c>
      <c r="D81" t="str">
        <f>IFERROR(VLOOKUP(ROWS($D$2:D81),$A$2:$B$250,2,0),"")</f>
        <v/>
      </c>
    </row>
    <row r="82" spans="1:4">
      <c r="A82">
        <f>IF(ISNUMBER(FIND(#REF!,B82:B330)),MAX(A$1:$A81)+1,0)</f>
        <v>0</v>
      </c>
      <c r="B82" t="s">
        <v>83</v>
      </c>
      <c r="D82" t="str">
        <f>IFERROR(VLOOKUP(ROWS($D$2:D82),$A$2:$B$250,2,0),"")</f>
        <v/>
      </c>
    </row>
    <row r="83" spans="1:4">
      <c r="A83">
        <f>IF(ISNUMBER(FIND(#REF!,B83:B331)),MAX(A$1:$A82)+1,0)</f>
        <v>0</v>
      </c>
      <c r="B83" t="s">
        <v>84</v>
      </c>
      <c r="D83" t="str">
        <f>IFERROR(VLOOKUP(ROWS($D$2:D83),$A$2:$B$250,2,0),"")</f>
        <v/>
      </c>
    </row>
    <row r="84" spans="1:4">
      <c r="A84">
        <f>IF(ISNUMBER(FIND(#REF!,B84:B332)),MAX(A$1:$A83)+1,0)</f>
        <v>0</v>
      </c>
      <c r="B84" t="s">
        <v>85</v>
      </c>
      <c r="D84" t="str">
        <f>IFERROR(VLOOKUP(ROWS($D$2:D84),$A$2:$B$250,2,0),"")</f>
        <v/>
      </c>
    </row>
    <row r="85" spans="1:4">
      <c r="A85">
        <f>IF(ISNUMBER(FIND(#REF!,B85:B333)),MAX(A$1:$A84)+1,0)</f>
        <v>0</v>
      </c>
      <c r="B85" t="s">
        <v>86</v>
      </c>
      <c r="D85" t="str">
        <f>IFERROR(VLOOKUP(ROWS($D$2:D85),$A$2:$B$250,2,0),"")</f>
        <v/>
      </c>
    </row>
    <row r="86" spans="1:4">
      <c r="A86">
        <f>IF(ISNUMBER(FIND(#REF!,B86:B334)),MAX(A$1:$A85)+1,0)</f>
        <v>0</v>
      </c>
      <c r="B86" t="s">
        <v>87</v>
      </c>
      <c r="D86" t="str">
        <f>IFERROR(VLOOKUP(ROWS($D$2:D86),$A$2:$B$250,2,0),"")</f>
        <v/>
      </c>
    </row>
    <row r="87" spans="1:4">
      <c r="A87">
        <f>IF(ISNUMBER(FIND(#REF!,B87:B335)),MAX(A$1:$A86)+1,0)</f>
        <v>0</v>
      </c>
      <c r="B87" t="s">
        <v>88</v>
      </c>
      <c r="D87" t="str">
        <f>IFERROR(VLOOKUP(ROWS($D$2:D87),$A$2:$B$250,2,0),"")</f>
        <v/>
      </c>
    </row>
    <row r="88" spans="1:4">
      <c r="A88">
        <f>IF(ISNUMBER(FIND(#REF!,B88:B336)),MAX(A$1:$A87)+1,0)</f>
        <v>0</v>
      </c>
      <c r="B88" t="s">
        <v>89</v>
      </c>
      <c r="D88" t="str">
        <f>IFERROR(VLOOKUP(ROWS($D$2:D88),$A$2:$B$250,2,0),"")</f>
        <v/>
      </c>
    </row>
    <row r="89" spans="1:4">
      <c r="A89">
        <f>IF(ISNUMBER(FIND(#REF!,B89:B337)),MAX(A$1:$A88)+1,0)</f>
        <v>0</v>
      </c>
      <c r="B89" t="s">
        <v>90</v>
      </c>
      <c r="D89" t="str">
        <f>IFERROR(VLOOKUP(ROWS($D$2:D89),$A$2:$B$250,2,0),"")</f>
        <v/>
      </c>
    </row>
    <row r="90" spans="1:4">
      <c r="A90">
        <f>IF(ISNUMBER(FIND(#REF!,B90:B338)),MAX(A$1:$A89)+1,0)</f>
        <v>0</v>
      </c>
      <c r="B90" t="s">
        <v>91</v>
      </c>
      <c r="D90" t="str">
        <f>IFERROR(VLOOKUP(ROWS($D$2:D90),$A$2:$B$250,2,0),"")</f>
        <v/>
      </c>
    </row>
    <row r="91" spans="1:4">
      <c r="A91">
        <f>IF(ISNUMBER(FIND(#REF!,B91:B339)),MAX(A$1:$A90)+1,0)</f>
        <v>0</v>
      </c>
      <c r="B91" t="s">
        <v>92</v>
      </c>
      <c r="D91" t="str">
        <f>IFERROR(VLOOKUP(ROWS($D$2:D91),$A$2:$B$250,2,0),"")</f>
        <v/>
      </c>
    </row>
    <row r="92" spans="1:4">
      <c r="A92">
        <f>IF(ISNUMBER(FIND(#REF!,B92:B340)),MAX(A$1:$A91)+1,0)</f>
        <v>0</v>
      </c>
      <c r="B92" t="s">
        <v>93</v>
      </c>
      <c r="D92" t="str">
        <f>IFERROR(VLOOKUP(ROWS($D$2:D92),$A$2:$B$250,2,0),"")</f>
        <v/>
      </c>
    </row>
    <row r="93" spans="1:4">
      <c r="A93">
        <f>IF(ISNUMBER(FIND(#REF!,B93:B341)),MAX(A$1:$A92)+1,0)</f>
        <v>0</v>
      </c>
      <c r="B93" t="s">
        <v>94</v>
      </c>
      <c r="D93" t="str">
        <f>IFERROR(VLOOKUP(ROWS($D$2:D93),$A$2:$B$250,2,0),"")</f>
        <v/>
      </c>
    </row>
    <row r="94" spans="1:4">
      <c r="A94">
        <f>IF(ISNUMBER(FIND(#REF!,B94:B342)),MAX(A$1:$A93)+1,0)</f>
        <v>0</v>
      </c>
      <c r="B94" t="s">
        <v>95</v>
      </c>
      <c r="D94" t="str">
        <f>IFERROR(VLOOKUP(ROWS($D$2:D94),$A$2:$B$250,2,0),"")</f>
        <v/>
      </c>
    </row>
    <row r="95" spans="1:4">
      <c r="A95">
        <f>IF(ISNUMBER(FIND(#REF!,B95:B343)),MAX(A$1:$A94)+1,0)</f>
        <v>0</v>
      </c>
      <c r="B95" t="s">
        <v>96</v>
      </c>
      <c r="D95" t="str">
        <f>IFERROR(VLOOKUP(ROWS($D$2:D95),$A$2:$B$250,2,0),"")</f>
        <v/>
      </c>
    </row>
    <row r="96" spans="1:4">
      <c r="A96">
        <f>IF(ISNUMBER(FIND(#REF!,B96:B344)),MAX(A$1:$A95)+1,0)</f>
        <v>0</v>
      </c>
      <c r="B96" t="s">
        <v>97</v>
      </c>
      <c r="D96" t="str">
        <f>IFERROR(VLOOKUP(ROWS($D$2:D96),$A$2:$B$250,2,0),"")</f>
        <v/>
      </c>
    </row>
    <row r="97" spans="1:4">
      <c r="A97">
        <f>IF(ISNUMBER(FIND(#REF!,B97:B345)),MAX(A$1:$A96)+1,0)</f>
        <v>0</v>
      </c>
      <c r="B97" t="s">
        <v>98</v>
      </c>
      <c r="D97" t="str">
        <f>IFERROR(VLOOKUP(ROWS($D$2:D97),$A$2:$B$250,2,0),"")</f>
        <v/>
      </c>
    </row>
    <row r="98" spans="1:4">
      <c r="A98">
        <f>IF(ISNUMBER(FIND(#REF!,B98:B346)),MAX(A$1:$A97)+1,0)</f>
        <v>0</v>
      </c>
      <c r="B98" t="s">
        <v>99</v>
      </c>
      <c r="D98" t="str">
        <f>IFERROR(VLOOKUP(ROWS($D$2:D98),$A$2:$B$250,2,0),"")</f>
        <v/>
      </c>
    </row>
    <row r="99" spans="1:4">
      <c r="A99">
        <f>IF(ISNUMBER(FIND(#REF!,B99:B347)),MAX(A$1:$A98)+1,0)</f>
        <v>0</v>
      </c>
      <c r="B99" t="s">
        <v>100</v>
      </c>
      <c r="D99" t="str">
        <f>IFERROR(VLOOKUP(ROWS($D$2:D99),$A$2:$B$250,2,0),"")</f>
        <v/>
      </c>
    </row>
    <row r="100" spans="1:4">
      <c r="A100">
        <f>IF(ISNUMBER(FIND(#REF!,B100:B348)),MAX(A$1:$A99)+1,0)</f>
        <v>0</v>
      </c>
      <c r="B100" t="s">
        <v>101</v>
      </c>
      <c r="D100" t="str">
        <f>IFERROR(VLOOKUP(ROWS($D$2:D100),$A$2:$B$250,2,0),"")</f>
        <v/>
      </c>
    </row>
    <row r="101" spans="1:4">
      <c r="A101">
        <f>IF(ISNUMBER(FIND(#REF!,B101:B349)),MAX(A$1:$A100)+1,0)</f>
        <v>0</v>
      </c>
      <c r="B101" t="s">
        <v>102</v>
      </c>
      <c r="D101" t="str">
        <f>IFERROR(VLOOKUP(ROWS($D$2:D101),$A$2:$B$250,2,0),"")</f>
        <v/>
      </c>
    </row>
    <row r="102" spans="1:4">
      <c r="A102">
        <f>IF(ISNUMBER(FIND(#REF!,B102:B350)),MAX(A$1:$A101)+1,0)</f>
        <v>0</v>
      </c>
      <c r="B102" t="s">
        <v>103</v>
      </c>
      <c r="D102" t="str">
        <f>IFERROR(VLOOKUP(ROWS($D$2:D102),$A$2:$B$250,2,0),"")</f>
        <v/>
      </c>
    </row>
    <row r="103" spans="1:4">
      <c r="A103">
        <f>IF(ISNUMBER(FIND(#REF!,B103:B351)),MAX(A$1:$A102)+1,0)</f>
        <v>0</v>
      </c>
      <c r="B103" t="s">
        <v>104</v>
      </c>
      <c r="D103" t="str">
        <f>IFERROR(VLOOKUP(ROWS($D$2:D103),$A$2:$B$250,2,0),"")</f>
        <v/>
      </c>
    </row>
    <row r="104" spans="1:4">
      <c r="A104">
        <f>IF(ISNUMBER(FIND(#REF!,B104:B352)),MAX(A$1:$A103)+1,0)</f>
        <v>0</v>
      </c>
      <c r="B104" t="s">
        <v>105</v>
      </c>
      <c r="D104" t="str">
        <f>IFERROR(VLOOKUP(ROWS($D$2:D104),$A$2:$B$250,2,0),"")</f>
        <v/>
      </c>
    </row>
    <row r="105" spans="1:4">
      <c r="A105">
        <f>IF(ISNUMBER(FIND(#REF!,B105:B353)),MAX(A$1:$A104)+1,0)</f>
        <v>0</v>
      </c>
      <c r="B105" t="s">
        <v>106</v>
      </c>
      <c r="D105" t="str">
        <f>IFERROR(VLOOKUP(ROWS($D$2:D105),$A$2:$B$250,2,0),"")</f>
        <v/>
      </c>
    </row>
    <row r="106" spans="1:4">
      <c r="A106">
        <f>IF(ISNUMBER(FIND(#REF!,B106:B354)),MAX(A$1:$A105)+1,0)</f>
        <v>0</v>
      </c>
      <c r="B106" t="s">
        <v>107</v>
      </c>
      <c r="D106" t="str">
        <f>IFERROR(VLOOKUP(ROWS($D$2:D106),$A$2:$B$250,2,0),"")</f>
        <v/>
      </c>
    </row>
    <row r="107" spans="1:4">
      <c r="A107">
        <f>IF(ISNUMBER(FIND(#REF!,B107:B355)),MAX(A$1:$A106)+1,0)</f>
        <v>0</v>
      </c>
      <c r="B107" t="s">
        <v>108</v>
      </c>
      <c r="D107" t="str">
        <f>IFERROR(VLOOKUP(ROWS($D$2:D107),$A$2:$B$250,2,0),"")</f>
        <v/>
      </c>
    </row>
    <row r="108" spans="1:4">
      <c r="A108">
        <f>IF(ISNUMBER(FIND(#REF!,B108:B356)),MAX(A$1:$A107)+1,0)</f>
        <v>0</v>
      </c>
      <c r="B108" t="s">
        <v>109</v>
      </c>
      <c r="D108" t="str">
        <f>IFERROR(VLOOKUP(ROWS($D$2:D108),$A$2:$B$250,2,0),"")</f>
        <v/>
      </c>
    </row>
    <row r="109" spans="1:4">
      <c r="A109">
        <f>IF(ISNUMBER(FIND(#REF!,B109:B357)),MAX(A$1:$A108)+1,0)</f>
        <v>0</v>
      </c>
      <c r="B109" t="s">
        <v>110</v>
      </c>
      <c r="D109" t="str">
        <f>IFERROR(VLOOKUP(ROWS($D$2:D109),$A$2:$B$250,2,0),"")</f>
        <v/>
      </c>
    </row>
    <row r="110" spans="1:4">
      <c r="A110">
        <f>IF(ISNUMBER(FIND(#REF!,B110:B358)),MAX(A$1:$A109)+1,0)</f>
        <v>0</v>
      </c>
      <c r="B110" t="s">
        <v>111</v>
      </c>
      <c r="D110" t="str">
        <f>IFERROR(VLOOKUP(ROWS($D$2:D110),$A$2:$B$250,2,0),"")</f>
        <v/>
      </c>
    </row>
    <row r="111" spans="1:4">
      <c r="A111">
        <f>IF(ISNUMBER(FIND(#REF!,B111:B359)),MAX(A$1:$A110)+1,0)</f>
        <v>0</v>
      </c>
      <c r="B111" t="s">
        <v>112</v>
      </c>
      <c r="D111" t="str">
        <f>IFERROR(VLOOKUP(ROWS($D$2:D111),$A$2:$B$250,2,0),"")</f>
        <v/>
      </c>
    </row>
    <row r="112" spans="1:4">
      <c r="A112">
        <f>IF(ISNUMBER(FIND(#REF!,B112:B360)),MAX(A$1:$A111)+1,0)</f>
        <v>0</v>
      </c>
      <c r="B112" t="s">
        <v>113</v>
      </c>
      <c r="D112" t="str">
        <f>IFERROR(VLOOKUP(ROWS($D$2:D112),$A$2:$B$250,2,0),"")</f>
        <v/>
      </c>
    </row>
    <row r="113" spans="1:4">
      <c r="A113">
        <f>IF(ISNUMBER(FIND(#REF!,B113:B361)),MAX(A$1:$A112)+1,0)</f>
        <v>0</v>
      </c>
      <c r="B113" t="s">
        <v>114</v>
      </c>
      <c r="D113" t="str">
        <f>IFERROR(VLOOKUP(ROWS($D$2:D113),$A$2:$B$250,2,0),"")</f>
        <v/>
      </c>
    </row>
    <row r="114" spans="1:4">
      <c r="A114">
        <f>IF(ISNUMBER(FIND(#REF!,B114:B362)),MAX(A$1:$A113)+1,0)</f>
        <v>0</v>
      </c>
      <c r="B114" t="s">
        <v>115</v>
      </c>
      <c r="D114" t="str">
        <f>IFERROR(VLOOKUP(ROWS($D$2:D114),$A$2:$B$250,2,0),"")</f>
        <v/>
      </c>
    </row>
    <row r="115" spans="1:4">
      <c r="A115">
        <f>IF(ISNUMBER(FIND(#REF!,B115:B363)),MAX(A$1:$A114)+1,0)</f>
        <v>0</v>
      </c>
      <c r="B115" t="s">
        <v>116</v>
      </c>
      <c r="D115" t="str">
        <f>IFERROR(VLOOKUP(ROWS($D$2:D115),$A$2:$B$250,2,0),"")</f>
        <v/>
      </c>
    </row>
    <row r="116" spans="1:4">
      <c r="A116">
        <f>IF(ISNUMBER(FIND(#REF!,B116:B364)),MAX(A$1:$A115)+1,0)</f>
        <v>0</v>
      </c>
      <c r="B116" t="s">
        <v>117</v>
      </c>
      <c r="D116" t="str">
        <f>IFERROR(VLOOKUP(ROWS($D$2:D116),$A$2:$B$250,2,0),"")</f>
        <v/>
      </c>
    </row>
    <row r="117" spans="1:4">
      <c r="A117">
        <f>IF(ISNUMBER(FIND(#REF!,B117:B365)),MAX(A$1:$A116)+1,0)</f>
        <v>0</v>
      </c>
      <c r="B117" t="s">
        <v>118</v>
      </c>
      <c r="D117" t="str">
        <f>IFERROR(VLOOKUP(ROWS($D$2:D117),$A$2:$B$250,2,0),"")</f>
        <v/>
      </c>
    </row>
    <row r="118" spans="1:4">
      <c r="A118">
        <f>IF(ISNUMBER(FIND(#REF!,B118:B366)),MAX(A$1:$A117)+1,0)</f>
        <v>0</v>
      </c>
      <c r="B118" t="s">
        <v>119</v>
      </c>
      <c r="D118" t="str">
        <f>IFERROR(VLOOKUP(ROWS($D$2:D118),$A$2:$B$250,2,0),"")</f>
        <v/>
      </c>
    </row>
    <row r="119" spans="1:4">
      <c r="A119">
        <f>IF(ISNUMBER(FIND(#REF!,B119:B367)),MAX(A$1:$A118)+1,0)</f>
        <v>0</v>
      </c>
      <c r="B119" t="s">
        <v>120</v>
      </c>
      <c r="D119" t="str">
        <f>IFERROR(VLOOKUP(ROWS($D$2:D119),$A$2:$B$250,2,0),"")</f>
        <v/>
      </c>
    </row>
    <row r="120" spans="1:4">
      <c r="A120">
        <f>IF(ISNUMBER(FIND(#REF!,B120:B368)),MAX(A$1:$A119)+1,0)</f>
        <v>0</v>
      </c>
      <c r="B120" t="s">
        <v>121</v>
      </c>
      <c r="D120" t="str">
        <f>IFERROR(VLOOKUP(ROWS($D$2:D120),$A$2:$B$250,2,0),"")</f>
        <v/>
      </c>
    </row>
    <row r="121" spans="1:4">
      <c r="A121">
        <f>IF(ISNUMBER(FIND(#REF!,B121:B369)),MAX(A$1:$A120)+1,0)</f>
        <v>0</v>
      </c>
      <c r="B121" t="s">
        <v>122</v>
      </c>
      <c r="D121" t="str">
        <f>IFERROR(VLOOKUP(ROWS($D$2:D121),$A$2:$B$250,2,0),"")</f>
        <v/>
      </c>
    </row>
    <row r="122" spans="1:4">
      <c r="A122">
        <f>IF(ISNUMBER(FIND(#REF!,B122:B370)),MAX(A$1:$A121)+1,0)</f>
        <v>0</v>
      </c>
      <c r="B122" t="s">
        <v>123</v>
      </c>
      <c r="D122" t="str">
        <f>IFERROR(VLOOKUP(ROWS($D$2:D122),$A$2:$B$250,2,0),"")</f>
        <v/>
      </c>
    </row>
    <row r="123" spans="1:4">
      <c r="A123">
        <f>IF(ISNUMBER(FIND(#REF!,B123:B371)),MAX(A$1:$A122)+1,0)</f>
        <v>0</v>
      </c>
      <c r="B123" t="s">
        <v>124</v>
      </c>
      <c r="D123" t="str">
        <f>IFERROR(VLOOKUP(ROWS($D$2:D123),$A$2:$B$250,2,0),"")</f>
        <v/>
      </c>
    </row>
    <row r="124" spans="1:4">
      <c r="A124">
        <f>IF(ISNUMBER(FIND(#REF!,B124:B372)),MAX(A$1:$A123)+1,0)</f>
        <v>0</v>
      </c>
      <c r="B124" t="s">
        <v>125</v>
      </c>
      <c r="D124" t="str">
        <f>IFERROR(VLOOKUP(ROWS($D$2:D124),$A$2:$B$250,2,0),"")</f>
        <v/>
      </c>
    </row>
    <row r="125" spans="1:4">
      <c r="A125">
        <f>IF(ISNUMBER(FIND(#REF!,B125:B373)),MAX(A$1:$A124)+1,0)</f>
        <v>0</v>
      </c>
      <c r="B125" t="s">
        <v>126</v>
      </c>
      <c r="D125" t="str">
        <f>IFERROR(VLOOKUP(ROWS($D$2:D125),$A$2:$B$250,2,0),"")</f>
        <v/>
      </c>
    </row>
    <row r="126" spans="1:4">
      <c r="A126">
        <f>IF(ISNUMBER(FIND(#REF!,B126:B374)),MAX(A$1:$A125)+1,0)</f>
        <v>0</v>
      </c>
      <c r="B126" t="s">
        <v>127</v>
      </c>
      <c r="D126" t="str">
        <f>IFERROR(VLOOKUP(ROWS($D$2:D126),$A$2:$B$250,2,0),"")</f>
        <v/>
      </c>
    </row>
    <row r="127" spans="1:4">
      <c r="A127">
        <f>IF(ISNUMBER(FIND(#REF!,B127:B375)),MAX(A$1:$A126)+1,0)</f>
        <v>0</v>
      </c>
      <c r="B127" t="s">
        <v>128</v>
      </c>
      <c r="D127" t="str">
        <f>IFERROR(VLOOKUP(ROWS($D$2:D127),$A$2:$B$250,2,0),"")</f>
        <v/>
      </c>
    </row>
    <row r="128" spans="1:4">
      <c r="A128">
        <f>IF(ISNUMBER(FIND(#REF!,B128:B376)),MAX(A$1:$A127)+1,0)</f>
        <v>0</v>
      </c>
      <c r="B128" t="s">
        <v>129</v>
      </c>
      <c r="D128" t="str">
        <f>IFERROR(VLOOKUP(ROWS($D$2:D128),$A$2:$B$250,2,0),"")</f>
        <v/>
      </c>
    </row>
    <row r="129" spans="1:4">
      <c r="A129">
        <f>IF(ISNUMBER(FIND(#REF!,B129:B377)),MAX(A$1:$A128)+1,0)</f>
        <v>0</v>
      </c>
      <c r="B129" t="s">
        <v>130</v>
      </c>
      <c r="D129" t="str">
        <f>IFERROR(VLOOKUP(ROWS($D$2:D129),$A$2:$B$250,2,0),"")</f>
        <v/>
      </c>
    </row>
    <row r="130" spans="1:4">
      <c r="A130">
        <f>IF(ISNUMBER(FIND(#REF!,B130:B378)),MAX(A$1:$A129)+1,0)</f>
        <v>0</v>
      </c>
      <c r="B130" t="s">
        <v>131</v>
      </c>
      <c r="D130" t="str">
        <f>IFERROR(VLOOKUP(ROWS($D$2:D130),$A$2:$B$250,2,0),"")</f>
        <v/>
      </c>
    </row>
    <row r="131" spans="1:4">
      <c r="A131">
        <f>IF(ISNUMBER(FIND(#REF!,B131:B379)),MAX(A$1:$A130)+1,0)</f>
        <v>0</v>
      </c>
      <c r="B131" t="s">
        <v>132</v>
      </c>
      <c r="D131" t="str">
        <f>IFERROR(VLOOKUP(ROWS($D$2:D131),$A$2:$B$250,2,0),"")</f>
        <v/>
      </c>
    </row>
    <row r="132" spans="1:4">
      <c r="A132">
        <f>IF(ISNUMBER(FIND(#REF!,B132:B380)),MAX(A$1:$A131)+1,0)</f>
        <v>0</v>
      </c>
      <c r="B132" t="s">
        <v>133</v>
      </c>
      <c r="D132" t="str">
        <f>IFERROR(VLOOKUP(ROWS($D$2:D132),$A$2:$B$250,2,0),"")</f>
        <v/>
      </c>
    </row>
    <row r="133" spans="1:4">
      <c r="A133">
        <f>IF(ISNUMBER(FIND(#REF!,B133:B381)),MAX(A$1:$A132)+1,0)</f>
        <v>0</v>
      </c>
      <c r="B133" t="s">
        <v>134</v>
      </c>
      <c r="D133" t="str">
        <f>IFERROR(VLOOKUP(ROWS($D$2:D133),$A$2:$B$250,2,0),"")</f>
        <v/>
      </c>
    </row>
    <row r="134" spans="1:4">
      <c r="A134">
        <f>IF(ISNUMBER(FIND(#REF!,B134:B382)),MAX(A$1:$A133)+1,0)</f>
        <v>0</v>
      </c>
      <c r="B134" t="s">
        <v>135</v>
      </c>
      <c r="D134" t="str">
        <f>IFERROR(VLOOKUP(ROWS($D$2:D134),$A$2:$B$250,2,0),"")</f>
        <v/>
      </c>
    </row>
    <row r="135" spans="1:4">
      <c r="A135">
        <f>IF(ISNUMBER(FIND(#REF!,B135:B383)),MAX(A$1:$A134)+1,0)</f>
        <v>0</v>
      </c>
      <c r="B135" t="s">
        <v>136</v>
      </c>
      <c r="D135" t="str">
        <f>IFERROR(VLOOKUP(ROWS($D$2:D135),$A$2:$B$250,2,0),"")</f>
        <v/>
      </c>
    </row>
    <row r="136" spans="1:4">
      <c r="A136">
        <f>IF(ISNUMBER(FIND(#REF!,B136:B384)),MAX(A$1:$A135)+1,0)</f>
        <v>0</v>
      </c>
      <c r="B136" t="s">
        <v>137</v>
      </c>
      <c r="D136" t="str">
        <f>IFERROR(VLOOKUP(ROWS($D$2:D136),$A$2:$B$250,2,0),"")</f>
        <v/>
      </c>
    </row>
    <row r="137" spans="1:4">
      <c r="A137">
        <f>IF(ISNUMBER(FIND(#REF!,B137:B385)),MAX(A$1:$A136)+1,0)</f>
        <v>0</v>
      </c>
      <c r="B137" t="s">
        <v>138</v>
      </c>
      <c r="D137" t="str">
        <f>IFERROR(VLOOKUP(ROWS($D$2:D137),$A$2:$B$250,2,0),"")</f>
        <v/>
      </c>
    </row>
    <row r="138" spans="1:4">
      <c r="A138">
        <f>IF(ISNUMBER(FIND(#REF!,B138:B386)),MAX(A$1:$A137)+1,0)</f>
        <v>0</v>
      </c>
      <c r="B138" t="s">
        <v>139</v>
      </c>
      <c r="D138" t="str">
        <f>IFERROR(VLOOKUP(ROWS($D$2:D138),$A$2:$B$250,2,0),"")</f>
        <v/>
      </c>
    </row>
    <row r="139" spans="1:4">
      <c r="A139">
        <f>IF(ISNUMBER(FIND(#REF!,B139:B387)),MAX(A$1:$A138)+1,0)</f>
        <v>0</v>
      </c>
      <c r="B139" t="s">
        <v>140</v>
      </c>
      <c r="D139" t="str">
        <f>IFERROR(VLOOKUP(ROWS($D$2:D139),$A$2:$B$250,2,0),"")</f>
        <v/>
      </c>
    </row>
    <row r="140" spans="1:4">
      <c r="A140">
        <f>IF(ISNUMBER(FIND(#REF!,B140:B388)),MAX(A$1:$A139)+1,0)</f>
        <v>0</v>
      </c>
      <c r="B140" t="s">
        <v>141</v>
      </c>
      <c r="D140" t="str">
        <f>IFERROR(VLOOKUP(ROWS($D$2:D140),$A$2:$B$250,2,0),"")</f>
        <v/>
      </c>
    </row>
    <row r="141" spans="1:4">
      <c r="A141">
        <f>IF(ISNUMBER(FIND(#REF!,B141:B389)),MAX(A$1:$A140)+1,0)</f>
        <v>0</v>
      </c>
      <c r="B141" t="s">
        <v>142</v>
      </c>
      <c r="D141" t="str">
        <f>IFERROR(VLOOKUP(ROWS($D$2:D141),$A$2:$B$250,2,0),"")</f>
        <v/>
      </c>
    </row>
    <row r="142" spans="1:4">
      <c r="A142">
        <f>IF(ISNUMBER(FIND(#REF!,B142:B390)),MAX(A$1:$A141)+1,0)</f>
        <v>0</v>
      </c>
      <c r="B142" t="s">
        <v>143</v>
      </c>
      <c r="D142" t="str">
        <f>IFERROR(VLOOKUP(ROWS($D$2:D142),$A$2:$B$250,2,0),"")</f>
        <v/>
      </c>
    </row>
    <row r="143" spans="1:4">
      <c r="A143">
        <f>IF(ISNUMBER(FIND(#REF!,B143:B391)),MAX(A$1:$A142)+1,0)</f>
        <v>0</v>
      </c>
      <c r="B143" t="s">
        <v>144</v>
      </c>
      <c r="D143" t="str">
        <f>IFERROR(VLOOKUP(ROWS($D$2:D143),$A$2:$B$250,2,0),"")</f>
        <v/>
      </c>
    </row>
    <row r="144" spans="1:4">
      <c r="A144">
        <f>IF(ISNUMBER(FIND(#REF!,B144:B392)),MAX(A$1:$A143)+1,0)</f>
        <v>0</v>
      </c>
      <c r="B144" t="s">
        <v>145</v>
      </c>
      <c r="D144" t="str">
        <f>IFERROR(VLOOKUP(ROWS($D$2:D144),$A$2:$B$250,2,0),"")</f>
        <v/>
      </c>
    </row>
    <row r="145" spans="1:4">
      <c r="A145">
        <f>IF(ISNUMBER(FIND(#REF!,B145:B393)),MAX(A$1:$A144)+1,0)</f>
        <v>0</v>
      </c>
      <c r="B145" t="s">
        <v>146</v>
      </c>
      <c r="D145" t="str">
        <f>IFERROR(VLOOKUP(ROWS($D$2:D145),$A$2:$B$250,2,0),"")</f>
        <v/>
      </c>
    </row>
    <row r="146" spans="1:4">
      <c r="A146">
        <f>IF(ISNUMBER(FIND(#REF!,B146:B394)),MAX(A$1:$A145)+1,0)</f>
        <v>0</v>
      </c>
      <c r="B146" t="s">
        <v>147</v>
      </c>
      <c r="D146" t="str">
        <f>IFERROR(VLOOKUP(ROWS($D$2:D146),$A$2:$B$250,2,0),"")</f>
        <v/>
      </c>
    </row>
    <row r="147" spans="1:4">
      <c r="A147">
        <f>IF(ISNUMBER(FIND(#REF!,B147:B395)),MAX(A$1:$A146)+1,0)</f>
        <v>0</v>
      </c>
      <c r="B147" t="s">
        <v>148</v>
      </c>
      <c r="D147" t="str">
        <f>IFERROR(VLOOKUP(ROWS($D$2:D147),$A$2:$B$250,2,0),"")</f>
        <v/>
      </c>
    </row>
    <row r="148" spans="1:4">
      <c r="A148">
        <f>IF(ISNUMBER(FIND(#REF!,B148:B396)),MAX(A$1:$A147)+1,0)</f>
        <v>0</v>
      </c>
      <c r="B148" t="s">
        <v>149</v>
      </c>
      <c r="D148" t="str">
        <f>IFERROR(VLOOKUP(ROWS($D$2:D148),$A$2:$B$250,2,0),"")</f>
        <v/>
      </c>
    </row>
    <row r="149" spans="1:4">
      <c r="A149">
        <f>IF(ISNUMBER(FIND(#REF!,B149:B397)),MAX(A$1:$A148)+1,0)</f>
        <v>0</v>
      </c>
      <c r="B149" t="s">
        <v>150</v>
      </c>
      <c r="D149" t="str">
        <f>IFERROR(VLOOKUP(ROWS($D$2:D149),$A$2:$B$250,2,0),"")</f>
        <v/>
      </c>
    </row>
    <row r="150" spans="1:4">
      <c r="A150">
        <f>IF(ISNUMBER(FIND(#REF!,B150:B398)),MAX(A$1:$A149)+1,0)</f>
        <v>0</v>
      </c>
      <c r="B150" t="s">
        <v>151</v>
      </c>
      <c r="D150" t="str">
        <f>IFERROR(VLOOKUP(ROWS($D$2:D150),$A$2:$B$250,2,0),"")</f>
        <v/>
      </c>
    </row>
    <row r="151" spans="1:4">
      <c r="A151">
        <f>IF(ISNUMBER(FIND(#REF!,B151:B399)),MAX(A$1:$A150)+1,0)</f>
        <v>0</v>
      </c>
      <c r="B151" t="s">
        <v>152</v>
      </c>
      <c r="D151" t="str">
        <f>IFERROR(VLOOKUP(ROWS($D$2:D151),$A$2:$B$250,2,0),"")</f>
        <v/>
      </c>
    </row>
    <row r="152" spans="1:4">
      <c r="A152">
        <f>IF(ISNUMBER(FIND(#REF!,B152:B400)),MAX(A$1:$A151)+1,0)</f>
        <v>0</v>
      </c>
      <c r="B152" t="s">
        <v>153</v>
      </c>
      <c r="D152" t="str">
        <f>IFERROR(VLOOKUP(ROWS($D$2:D152),$A$2:$B$250,2,0),"")</f>
        <v/>
      </c>
    </row>
    <row r="153" spans="1:4">
      <c r="A153">
        <f>IF(ISNUMBER(FIND(#REF!,B153:B401)),MAX(A$1:$A152)+1,0)</f>
        <v>0</v>
      </c>
      <c r="B153" t="s">
        <v>154</v>
      </c>
      <c r="D153" t="str">
        <f>IFERROR(VLOOKUP(ROWS($D$2:D153),$A$2:$B$250,2,0),"")</f>
        <v/>
      </c>
    </row>
    <row r="154" spans="1:4">
      <c r="A154">
        <f>IF(ISNUMBER(FIND(#REF!,B154:B402)),MAX(A$1:$A153)+1,0)</f>
        <v>0</v>
      </c>
      <c r="B154" t="s">
        <v>155</v>
      </c>
      <c r="D154" t="str">
        <f>IFERROR(VLOOKUP(ROWS($D$2:D154),$A$2:$B$250,2,0),"")</f>
        <v/>
      </c>
    </row>
    <row r="155" spans="1:4">
      <c r="A155">
        <f>IF(ISNUMBER(FIND(#REF!,B155:B403)),MAX(A$1:$A154)+1,0)</f>
        <v>0</v>
      </c>
      <c r="B155" t="s">
        <v>156</v>
      </c>
      <c r="D155" t="str">
        <f>IFERROR(VLOOKUP(ROWS($D$2:D155),$A$2:$B$250,2,0),"")</f>
        <v/>
      </c>
    </row>
    <row r="156" spans="1:4">
      <c r="A156">
        <f>IF(ISNUMBER(FIND(#REF!,B156:B404)),MAX(A$1:$A155)+1,0)</f>
        <v>0</v>
      </c>
      <c r="B156" t="s">
        <v>157</v>
      </c>
      <c r="D156" t="str">
        <f>IFERROR(VLOOKUP(ROWS($D$2:D156),$A$2:$B$250,2,0),"")</f>
        <v/>
      </c>
    </row>
    <row r="157" spans="1:4">
      <c r="A157">
        <f>IF(ISNUMBER(FIND(#REF!,B157:B405)),MAX(A$1:$A156)+1,0)</f>
        <v>0</v>
      </c>
      <c r="B157" t="s">
        <v>158</v>
      </c>
      <c r="D157" t="str">
        <f>IFERROR(VLOOKUP(ROWS($D$2:D157),$A$2:$B$250,2,0),"")</f>
        <v/>
      </c>
    </row>
    <row r="158" spans="1:4">
      <c r="A158">
        <f>IF(ISNUMBER(FIND(#REF!,B158:B406)),MAX(A$1:$A157)+1,0)</f>
        <v>0</v>
      </c>
      <c r="B158" t="s">
        <v>159</v>
      </c>
      <c r="D158" t="str">
        <f>IFERROR(VLOOKUP(ROWS($D$2:D158),$A$2:$B$250,2,0),"")</f>
        <v/>
      </c>
    </row>
    <row r="159" spans="1:4">
      <c r="A159">
        <f>IF(ISNUMBER(FIND(#REF!,B159:B407)),MAX(A$1:$A158)+1,0)</f>
        <v>0</v>
      </c>
      <c r="B159" t="s">
        <v>160</v>
      </c>
      <c r="D159" t="str">
        <f>IFERROR(VLOOKUP(ROWS($D$2:D159),$A$2:$B$250,2,0),"")</f>
        <v/>
      </c>
    </row>
    <row r="160" spans="1:4">
      <c r="A160">
        <f>IF(ISNUMBER(FIND(#REF!,B160:B408)),MAX(A$1:$A159)+1,0)</f>
        <v>0</v>
      </c>
      <c r="B160" t="s">
        <v>161</v>
      </c>
      <c r="D160" t="str">
        <f>IFERROR(VLOOKUP(ROWS($D$2:D160),$A$2:$B$250,2,0),"")</f>
        <v/>
      </c>
    </row>
    <row r="161" spans="1:4">
      <c r="A161">
        <f>IF(ISNUMBER(FIND(#REF!,B161:B409)),MAX(A$1:$A160)+1,0)</f>
        <v>0</v>
      </c>
      <c r="B161" t="s">
        <v>162</v>
      </c>
      <c r="D161" t="str">
        <f>IFERROR(VLOOKUP(ROWS($D$2:D161),$A$2:$B$250,2,0),"")</f>
        <v/>
      </c>
    </row>
    <row r="162" spans="1:4">
      <c r="A162">
        <f>IF(ISNUMBER(FIND(#REF!,B162:B410)),MAX(A$1:$A161)+1,0)</f>
        <v>0</v>
      </c>
      <c r="B162" t="s">
        <v>163</v>
      </c>
      <c r="D162" t="str">
        <f>IFERROR(VLOOKUP(ROWS($D$2:D162),$A$2:$B$250,2,0),"")</f>
        <v/>
      </c>
    </row>
    <row r="163" spans="1:4">
      <c r="A163">
        <f>IF(ISNUMBER(FIND(#REF!,B163:B411)),MAX(A$1:$A162)+1,0)</f>
        <v>0</v>
      </c>
      <c r="B163" t="s">
        <v>164</v>
      </c>
      <c r="D163" t="str">
        <f>IFERROR(VLOOKUP(ROWS($D$2:D163),$A$2:$B$250,2,0),"")</f>
        <v/>
      </c>
    </row>
    <row r="164" spans="1:4">
      <c r="A164">
        <f>IF(ISNUMBER(FIND(#REF!,B164:B412)),MAX(A$1:$A163)+1,0)</f>
        <v>0</v>
      </c>
      <c r="B164" t="s">
        <v>165</v>
      </c>
      <c r="D164" t="str">
        <f>IFERROR(VLOOKUP(ROWS($D$2:D164),$A$2:$B$250,2,0),"")</f>
        <v/>
      </c>
    </row>
    <row r="165" spans="1:4">
      <c r="A165">
        <f>IF(ISNUMBER(FIND(#REF!,B165:B413)),MAX(A$1:$A164)+1,0)</f>
        <v>0</v>
      </c>
      <c r="B165" t="s">
        <v>166</v>
      </c>
      <c r="D165" t="str">
        <f>IFERROR(VLOOKUP(ROWS($D$2:D165),$A$2:$B$250,2,0),"")</f>
        <v/>
      </c>
    </row>
    <row r="166" spans="1:4">
      <c r="A166">
        <f>IF(ISNUMBER(FIND(#REF!,B166:B414)),MAX(A$1:$A165)+1,0)</f>
        <v>0</v>
      </c>
      <c r="B166" t="s">
        <v>167</v>
      </c>
      <c r="D166" t="str">
        <f>IFERROR(VLOOKUP(ROWS($D$2:D166),$A$2:$B$250,2,0),"")</f>
        <v/>
      </c>
    </row>
    <row r="167" spans="1:4">
      <c r="A167">
        <f>IF(ISNUMBER(FIND(#REF!,B167:B415)),MAX(A$1:$A166)+1,0)</f>
        <v>0</v>
      </c>
      <c r="B167" t="s">
        <v>168</v>
      </c>
      <c r="D167" t="str">
        <f>IFERROR(VLOOKUP(ROWS($D$2:D167),$A$2:$B$250,2,0),"")</f>
        <v/>
      </c>
    </row>
    <row r="168" spans="1:4">
      <c r="A168">
        <f>IF(ISNUMBER(FIND(#REF!,B168:B416)),MAX(A$1:$A167)+1,0)</f>
        <v>0</v>
      </c>
      <c r="B168" t="s">
        <v>169</v>
      </c>
      <c r="D168" t="str">
        <f>IFERROR(VLOOKUP(ROWS($D$2:D168),$A$2:$B$250,2,0),"")</f>
        <v/>
      </c>
    </row>
    <row r="169" spans="1:4">
      <c r="A169">
        <f>IF(ISNUMBER(FIND(#REF!,B169:B417)),MAX(A$1:$A168)+1,0)</f>
        <v>0</v>
      </c>
      <c r="B169" t="s">
        <v>170</v>
      </c>
      <c r="D169" t="str">
        <f>IFERROR(VLOOKUP(ROWS($D$2:D169),$A$2:$B$250,2,0),"")</f>
        <v/>
      </c>
    </row>
    <row r="170" spans="1:4">
      <c r="A170">
        <f>IF(ISNUMBER(FIND(#REF!,B170:B418)),MAX(A$1:$A169)+1,0)</f>
        <v>0</v>
      </c>
      <c r="B170" t="s">
        <v>171</v>
      </c>
      <c r="D170" t="str">
        <f>IFERROR(VLOOKUP(ROWS($D$2:D170),$A$2:$B$250,2,0),"")</f>
        <v/>
      </c>
    </row>
    <row r="171" spans="1:4">
      <c r="A171">
        <f>IF(ISNUMBER(FIND(#REF!,B171:B419)),MAX(A$1:$A170)+1,0)</f>
        <v>0</v>
      </c>
      <c r="B171" t="s">
        <v>172</v>
      </c>
      <c r="D171" t="str">
        <f>IFERROR(VLOOKUP(ROWS($D$2:D171),$A$2:$B$250,2,0),"")</f>
        <v/>
      </c>
    </row>
    <row r="172" spans="1:4">
      <c r="A172">
        <f>IF(ISNUMBER(FIND(#REF!,B172:B420)),MAX(A$1:$A171)+1,0)</f>
        <v>0</v>
      </c>
      <c r="B172" t="s">
        <v>173</v>
      </c>
      <c r="D172" t="str">
        <f>IFERROR(VLOOKUP(ROWS($D$2:D172),$A$2:$B$250,2,0),"")</f>
        <v/>
      </c>
    </row>
    <row r="173" spans="1:4">
      <c r="A173">
        <f>IF(ISNUMBER(FIND(#REF!,B173:B421)),MAX(A$1:$A172)+1,0)</f>
        <v>0</v>
      </c>
      <c r="B173" t="s">
        <v>174</v>
      </c>
      <c r="D173" t="str">
        <f>IFERROR(VLOOKUP(ROWS($D$2:D173),$A$2:$B$250,2,0),"")</f>
        <v/>
      </c>
    </row>
    <row r="174" spans="1:4">
      <c r="A174">
        <f>IF(ISNUMBER(FIND(#REF!,B174:B422)),MAX(A$1:$A173)+1,0)</f>
        <v>0</v>
      </c>
      <c r="B174" t="s">
        <v>175</v>
      </c>
      <c r="D174" t="str">
        <f>IFERROR(VLOOKUP(ROWS($D$2:D174),$A$2:$B$250,2,0),"")</f>
        <v/>
      </c>
    </row>
    <row r="175" spans="1:4">
      <c r="A175">
        <f>IF(ISNUMBER(FIND(#REF!,B175:B423)),MAX(A$1:$A174)+1,0)</f>
        <v>0</v>
      </c>
      <c r="B175" t="s">
        <v>176</v>
      </c>
      <c r="D175" t="str">
        <f>IFERROR(VLOOKUP(ROWS($D$2:D175),$A$2:$B$250,2,0),"")</f>
        <v/>
      </c>
    </row>
    <row r="176" spans="1:4">
      <c r="A176">
        <f>IF(ISNUMBER(FIND(#REF!,B176:B424)),MAX(A$1:$A175)+1,0)</f>
        <v>0</v>
      </c>
      <c r="B176" t="s">
        <v>177</v>
      </c>
      <c r="D176" t="str">
        <f>IFERROR(VLOOKUP(ROWS($D$2:D176),$A$2:$B$250,2,0),"")</f>
        <v/>
      </c>
    </row>
    <row r="177" spans="1:4">
      <c r="A177">
        <f>IF(ISNUMBER(FIND(#REF!,B177:B425)),MAX(A$1:$A176)+1,0)</f>
        <v>0</v>
      </c>
      <c r="B177" t="s">
        <v>178</v>
      </c>
      <c r="D177" t="str">
        <f>IFERROR(VLOOKUP(ROWS($D$2:D177),$A$2:$B$250,2,0),"")</f>
        <v/>
      </c>
    </row>
    <row r="178" spans="1:4">
      <c r="A178">
        <f>IF(ISNUMBER(FIND(#REF!,B178:B426)),MAX(A$1:$A177)+1,0)</f>
        <v>0</v>
      </c>
      <c r="B178" t="s">
        <v>179</v>
      </c>
      <c r="D178" t="str">
        <f>IFERROR(VLOOKUP(ROWS($D$2:D178),$A$2:$B$250,2,0),"")</f>
        <v/>
      </c>
    </row>
    <row r="179" spans="1:4">
      <c r="A179">
        <f>IF(ISNUMBER(FIND(#REF!,B179:B427)),MAX(A$1:$A178)+1,0)</f>
        <v>0</v>
      </c>
      <c r="B179" t="s">
        <v>180</v>
      </c>
      <c r="D179" t="str">
        <f>IFERROR(VLOOKUP(ROWS($D$2:D179),$A$2:$B$250,2,0),"")</f>
        <v/>
      </c>
    </row>
    <row r="180" spans="1:4">
      <c r="A180">
        <f>IF(ISNUMBER(FIND(#REF!,B180:B428)),MAX(A$1:$A179)+1,0)</f>
        <v>0</v>
      </c>
      <c r="B180" t="s">
        <v>181</v>
      </c>
      <c r="D180" t="str">
        <f>IFERROR(VLOOKUP(ROWS($D$2:D180),$A$2:$B$250,2,0),"")</f>
        <v/>
      </c>
    </row>
    <row r="181" spans="1:4">
      <c r="A181">
        <f>IF(ISNUMBER(FIND(#REF!,B181:B429)),MAX(A$1:$A180)+1,0)</f>
        <v>0</v>
      </c>
      <c r="B181" t="s">
        <v>182</v>
      </c>
      <c r="D181" t="str">
        <f>IFERROR(VLOOKUP(ROWS($D$2:D181),$A$2:$B$250,2,0),"")</f>
        <v/>
      </c>
    </row>
    <row r="182" spans="1:4">
      <c r="A182">
        <f>IF(ISNUMBER(FIND(#REF!,B182:B430)),MAX(A$1:$A181)+1,0)</f>
        <v>0</v>
      </c>
      <c r="B182" t="s">
        <v>183</v>
      </c>
      <c r="D182" t="str">
        <f>IFERROR(VLOOKUP(ROWS($D$2:D182),$A$2:$B$250,2,0),"")</f>
        <v/>
      </c>
    </row>
    <row r="183" spans="1:4">
      <c r="A183">
        <f>IF(ISNUMBER(FIND(#REF!,B183:B431)),MAX(A$1:$A182)+1,0)</f>
        <v>0</v>
      </c>
      <c r="B183" t="s">
        <v>184</v>
      </c>
      <c r="D183" t="str">
        <f>IFERROR(VLOOKUP(ROWS($D$2:D183),$A$2:$B$250,2,0),"")</f>
        <v/>
      </c>
    </row>
    <row r="184" spans="1:4">
      <c r="A184">
        <f>IF(ISNUMBER(FIND(#REF!,B184:B432)),MAX(A$1:$A183)+1,0)</f>
        <v>0</v>
      </c>
      <c r="B184" t="s">
        <v>185</v>
      </c>
      <c r="D184" t="str">
        <f>IFERROR(VLOOKUP(ROWS($D$2:D184),$A$2:$B$250,2,0),"")</f>
        <v/>
      </c>
    </row>
    <row r="185" spans="1:4">
      <c r="A185">
        <f>IF(ISNUMBER(FIND(#REF!,B185:B433)),MAX(A$1:$A184)+1,0)</f>
        <v>0</v>
      </c>
      <c r="B185" t="s">
        <v>186</v>
      </c>
      <c r="D185" t="str">
        <f>IFERROR(VLOOKUP(ROWS($D$2:D185),$A$2:$B$250,2,0),"")</f>
        <v/>
      </c>
    </row>
    <row r="186" spans="1:4">
      <c r="A186">
        <f>IF(ISNUMBER(FIND(#REF!,B186:B434)),MAX(A$1:$A185)+1,0)</f>
        <v>0</v>
      </c>
      <c r="B186" t="s">
        <v>187</v>
      </c>
      <c r="D186" t="str">
        <f>IFERROR(VLOOKUP(ROWS($D$2:D186),$A$2:$B$250,2,0),"")</f>
        <v/>
      </c>
    </row>
    <row r="187" spans="1:4">
      <c r="A187">
        <f>IF(ISNUMBER(FIND(#REF!,B187:B435)),MAX(A$1:$A186)+1,0)</f>
        <v>0</v>
      </c>
      <c r="B187" t="s">
        <v>188</v>
      </c>
      <c r="D187" t="str">
        <f>IFERROR(VLOOKUP(ROWS($D$2:D187),$A$2:$B$250,2,0),"")</f>
        <v/>
      </c>
    </row>
    <row r="188" spans="1:4">
      <c r="A188">
        <f>IF(ISNUMBER(FIND(#REF!,B188:B436)),MAX(A$1:$A187)+1,0)</f>
        <v>0</v>
      </c>
      <c r="B188" t="s">
        <v>189</v>
      </c>
      <c r="D188" t="str">
        <f>IFERROR(VLOOKUP(ROWS($D$2:D188),$A$2:$B$250,2,0),"")</f>
        <v/>
      </c>
    </row>
    <row r="189" spans="1:4">
      <c r="A189">
        <f>IF(ISNUMBER(FIND(#REF!,B189:B437)),MAX(A$1:$A188)+1,0)</f>
        <v>0</v>
      </c>
      <c r="B189" t="s">
        <v>190</v>
      </c>
      <c r="D189" t="str">
        <f>IFERROR(VLOOKUP(ROWS($D$2:D189),$A$2:$B$250,2,0),"")</f>
        <v/>
      </c>
    </row>
    <row r="190" spans="1:4">
      <c r="A190">
        <f>IF(ISNUMBER(FIND(#REF!,B190:B438)),MAX(A$1:$A189)+1,0)</f>
        <v>0</v>
      </c>
      <c r="B190" t="s">
        <v>191</v>
      </c>
      <c r="D190" t="str">
        <f>IFERROR(VLOOKUP(ROWS($D$2:D190),$A$2:$B$250,2,0),"")</f>
        <v/>
      </c>
    </row>
    <row r="191" spans="1:4">
      <c r="A191">
        <f>IF(ISNUMBER(FIND(#REF!,B191:B439)),MAX(A$1:$A190)+1,0)</f>
        <v>0</v>
      </c>
      <c r="B191" t="s">
        <v>192</v>
      </c>
      <c r="D191" t="str">
        <f>IFERROR(VLOOKUP(ROWS($D$2:D191),$A$2:$B$250,2,0),"")</f>
        <v/>
      </c>
    </row>
    <row r="192" spans="1:4">
      <c r="A192">
        <f>IF(ISNUMBER(FIND(#REF!,B192:B440)),MAX(A$1:$A191)+1,0)</f>
        <v>0</v>
      </c>
      <c r="B192" t="s">
        <v>193</v>
      </c>
      <c r="D192" t="str">
        <f>IFERROR(VLOOKUP(ROWS($D$2:D192),$A$2:$B$250,2,0),"")</f>
        <v/>
      </c>
    </row>
    <row r="193" spans="1:4">
      <c r="A193">
        <f>IF(ISNUMBER(FIND(#REF!,B193:B441)),MAX(A$1:$A192)+1,0)</f>
        <v>0</v>
      </c>
      <c r="B193" t="s">
        <v>194</v>
      </c>
      <c r="D193" t="str">
        <f>IFERROR(VLOOKUP(ROWS($D$2:D193),$A$2:$B$250,2,0),"")</f>
        <v/>
      </c>
    </row>
    <row r="194" spans="1:4">
      <c r="A194">
        <f>IF(ISNUMBER(FIND(#REF!,B194:B442)),MAX(A$1:$A193)+1,0)</f>
        <v>0</v>
      </c>
      <c r="B194" t="s">
        <v>195</v>
      </c>
      <c r="D194" t="str">
        <f>IFERROR(VLOOKUP(ROWS($D$2:D194),$A$2:$B$250,2,0),"")</f>
        <v/>
      </c>
    </row>
    <row r="195" spans="1:4">
      <c r="A195">
        <f>IF(ISNUMBER(FIND(#REF!,B195:B443)),MAX(A$1:$A194)+1,0)</f>
        <v>0</v>
      </c>
      <c r="B195" t="s">
        <v>196</v>
      </c>
      <c r="D195" t="str">
        <f>IFERROR(VLOOKUP(ROWS($D$2:D195),$A$2:$B$250,2,0),"")</f>
        <v/>
      </c>
    </row>
    <row r="196" spans="1:4">
      <c r="A196">
        <f>IF(ISNUMBER(FIND(#REF!,B196:B444)),MAX(A$1:$A195)+1,0)</f>
        <v>0</v>
      </c>
      <c r="B196" t="s">
        <v>197</v>
      </c>
      <c r="D196" t="str">
        <f>IFERROR(VLOOKUP(ROWS($D$2:D196),$A$2:$B$250,2,0),"")</f>
        <v/>
      </c>
    </row>
    <row r="197" spans="1:4">
      <c r="A197">
        <f>IF(ISNUMBER(FIND(#REF!,B197:B445)),MAX(A$1:$A196)+1,0)</f>
        <v>0</v>
      </c>
      <c r="B197" t="s">
        <v>198</v>
      </c>
      <c r="D197" t="str">
        <f>IFERROR(VLOOKUP(ROWS($D$2:D197),$A$2:$B$250,2,0),"")</f>
        <v/>
      </c>
    </row>
    <row r="198" spans="1:4">
      <c r="A198">
        <f>IF(ISNUMBER(FIND(#REF!,B198:B446)),MAX(A$1:$A197)+1,0)</f>
        <v>0</v>
      </c>
      <c r="B198" t="s">
        <v>199</v>
      </c>
      <c r="D198" t="str">
        <f>IFERROR(VLOOKUP(ROWS($D$2:D198),$A$2:$B$250,2,0),"")</f>
        <v/>
      </c>
    </row>
    <row r="199" spans="1:4">
      <c r="A199">
        <f>IF(ISNUMBER(FIND(#REF!,B199:B447)),MAX(A$1:$A198)+1,0)</f>
        <v>0</v>
      </c>
      <c r="B199" t="s">
        <v>200</v>
      </c>
      <c r="D199" t="str">
        <f>IFERROR(VLOOKUP(ROWS($D$2:D199),$A$2:$B$250,2,0),"")</f>
        <v/>
      </c>
    </row>
    <row r="200" spans="1:4">
      <c r="A200">
        <f>IF(ISNUMBER(FIND(#REF!,B200:B448)),MAX(A$1:$A199)+1,0)</f>
        <v>0</v>
      </c>
      <c r="B200" t="s">
        <v>201</v>
      </c>
      <c r="D200" t="str">
        <f>IFERROR(VLOOKUP(ROWS($D$2:D200),$A$2:$B$250,2,0),"")</f>
        <v/>
      </c>
    </row>
    <row r="201" spans="1:4">
      <c r="A201">
        <f>IF(ISNUMBER(FIND(#REF!,B201:B449)),MAX(A$1:$A200)+1,0)</f>
        <v>0</v>
      </c>
      <c r="B201" t="s">
        <v>202</v>
      </c>
      <c r="D201" t="str">
        <f>IFERROR(VLOOKUP(ROWS($D$2:D201),$A$2:$B$250,2,0),"")</f>
        <v/>
      </c>
    </row>
    <row r="202" spans="1:4">
      <c r="A202">
        <f>IF(ISNUMBER(FIND(#REF!,B202:B450)),MAX(A$1:$A201)+1,0)</f>
        <v>0</v>
      </c>
      <c r="B202" t="s">
        <v>203</v>
      </c>
      <c r="D202" t="str">
        <f>IFERROR(VLOOKUP(ROWS($D$2:D202),$A$2:$B$250,2,0),"")</f>
        <v/>
      </c>
    </row>
    <row r="203" spans="1:4">
      <c r="A203">
        <f>IF(ISNUMBER(FIND(#REF!,B203:B451)),MAX(A$1:$A202)+1,0)</f>
        <v>0</v>
      </c>
      <c r="B203" t="s">
        <v>204</v>
      </c>
      <c r="D203" t="str">
        <f>IFERROR(VLOOKUP(ROWS($D$2:D203),$A$2:$B$250,2,0),"")</f>
        <v/>
      </c>
    </row>
    <row r="204" spans="1:4">
      <c r="A204">
        <f>IF(ISNUMBER(FIND(#REF!,B204:B452)),MAX(A$1:$A203)+1,0)</f>
        <v>0</v>
      </c>
      <c r="B204" t="s">
        <v>205</v>
      </c>
      <c r="D204" t="str">
        <f>IFERROR(VLOOKUP(ROWS($D$2:D204),$A$2:$B$250,2,0),"")</f>
        <v/>
      </c>
    </row>
    <row r="205" spans="1:4">
      <c r="A205">
        <f>IF(ISNUMBER(FIND(#REF!,B205:B453)),MAX(A$1:$A204)+1,0)</f>
        <v>0</v>
      </c>
      <c r="B205" t="s">
        <v>206</v>
      </c>
      <c r="D205" t="str">
        <f>IFERROR(VLOOKUP(ROWS($D$2:D205),$A$2:$B$250,2,0),"")</f>
        <v/>
      </c>
    </row>
    <row r="206" spans="1:4">
      <c r="A206">
        <f>IF(ISNUMBER(FIND(#REF!,B206:B454)),MAX(A$1:$A205)+1,0)</f>
        <v>0</v>
      </c>
      <c r="B206" t="s">
        <v>207</v>
      </c>
      <c r="D206" t="str">
        <f>IFERROR(VLOOKUP(ROWS($D$2:D206),$A$2:$B$250,2,0),"")</f>
        <v/>
      </c>
    </row>
    <row r="207" spans="1:4">
      <c r="A207">
        <f>IF(ISNUMBER(FIND(#REF!,B207:B455)),MAX(A$1:$A206)+1,0)</f>
        <v>0</v>
      </c>
      <c r="B207" t="s">
        <v>208</v>
      </c>
      <c r="D207" t="str">
        <f>IFERROR(VLOOKUP(ROWS($D$2:D207),$A$2:$B$250,2,0),"")</f>
        <v/>
      </c>
    </row>
    <row r="208" spans="1:4">
      <c r="A208">
        <f>IF(ISNUMBER(FIND(#REF!,B208:B456)),MAX(A$1:$A207)+1,0)</f>
        <v>0</v>
      </c>
      <c r="B208" t="s">
        <v>209</v>
      </c>
      <c r="D208" t="str">
        <f>IFERROR(VLOOKUP(ROWS($D$2:D208),$A$2:$B$250,2,0),"")</f>
        <v/>
      </c>
    </row>
    <row r="209" spans="1:4">
      <c r="A209">
        <f>IF(ISNUMBER(FIND(#REF!,B209:B457)),MAX(A$1:$A208)+1,0)</f>
        <v>0</v>
      </c>
      <c r="B209" t="s">
        <v>210</v>
      </c>
      <c r="D209" t="str">
        <f>IFERROR(VLOOKUP(ROWS($D$2:D209),$A$2:$B$250,2,0),"")</f>
        <v/>
      </c>
    </row>
    <row r="210" spans="1:4">
      <c r="A210">
        <f>IF(ISNUMBER(FIND(#REF!,B210:B458)),MAX(A$1:$A209)+1,0)</f>
        <v>0</v>
      </c>
      <c r="B210" t="s">
        <v>211</v>
      </c>
      <c r="D210" t="str">
        <f>IFERROR(VLOOKUP(ROWS($D$2:D210),$A$2:$B$250,2,0),"")</f>
        <v/>
      </c>
    </row>
    <row r="211" spans="1:4">
      <c r="A211">
        <f>IF(ISNUMBER(FIND(#REF!,B211:B459)),MAX(A$1:$A210)+1,0)</f>
        <v>0</v>
      </c>
      <c r="B211" t="s">
        <v>212</v>
      </c>
      <c r="D211" t="str">
        <f>IFERROR(VLOOKUP(ROWS($D$2:D211),$A$2:$B$250,2,0),"")</f>
        <v/>
      </c>
    </row>
    <row r="212" spans="1:4">
      <c r="A212">
        <f>IF(ISNUMBER(FIND(#REF!,B212:B460)),MAX(A$1:$A211)+1,0)</f>
        <v>0</v>
      </c>
      <c r="B212" t="s">
        <v>213</v>
      </c>
      <c r="D212" t="str">
        <f>IFERROR(VLOOKUP(ROWS($D$2:D212),$A$2:$B$250,2,0),"")</f>
        <v/>
      </c>
    </row>
    <row r="213" spans="1:4">
      <c r="A213">
        <f>IF(ISNUMBER(FIND(#REF!,B213:B461)),MAX(A$1:$A212)+1,0)</f>
        <v>0</v>
      </c>
      <c r="B213" t="s">
        <v>214</v>
      </c>
      <c r="D213" t="str">
        <f>IFERROR(VLOOKUP(ROWS($D$2:D213),$A$2:$B$250,2,0),"")</f>
        <v/>
      </c>
    </row>
    <row r="214" spans="1:4">
      <c r="A214">
        <f>IF(ISNUMBER(FIND(#REF!,B214:B462)),MAX(A$1:$A213)+1,0)</f>
        <v>0</v>
      </c>
      <c r="B214" t="s">
        <v>215</v>
      </c>
      <c r="D214" t="str">
        <f>IFERROR(VLOOKUP(ROWS($D$2:D214),$A$2:$B$250,2,0),"")</f>
        <v/>
      </c>
    </row>
    <row r="215" spans="1:4">
      <c r="A215">
        <f>IF(ISNUMBER(FIND(#REF!,B215:B463)),MAX(A$1:$A214)+1,0)</f>
        <v>0</v>
      </c>
      <c r="B215" t="s">
        <v>216</v>
      </c>
      <c r="D215" t="str">
        <f>IFERROR(VLOOKUP(ROWS($D$2:D215),$A$2:$B$250,2,0),"")</f>
        <v/>
      </c>
    </row>
    <row r="216" spans="1:4">
      <c r="A216">
        <f>IF(ISNUMBER(FIND(#REF!,B216:B464)),MAX(A$1:$A215)+1,0)</f>
        <v>0</v>
      </c>
      <c r="B216" t="s">
        <v>217</v>
      </c>
      <c r="D216" t="str">
        <f>IFERROR(VLOOKUP(ROWS($D$2:D216),$A$2:$B$250,2,0),"")</f>
        <v/>
      </c>
    </row>
    <row r="217" spans="1:4">
      <c r="A217">
        <f>IF(ISNUMBER(FIND(#REF!,B217:B465)),MAX(A$1:$A216)+1,0)</f>
        <v>0</v>
      </c>
      <c r="B217" t="s">
        <v>218</v>
      </c>
      <c r="D217" t="str">
        <f>IFERROR(VLOOKUP(ROWS($D$2:D217),$A$2:$B$250,2,0),"")</f>
        <v/>
      </c>
    </row>
    <row r="218" spans="1:4">
      <c r="A218">
        <f>IF(ISNUMBER(FIND(#REF!,B218:B466)),MAX(A$1:$A217)+1,0)</f>
        <v>0</v>
      </c>
      <c r="B218" t="s">
        <v>219</v>
      </c>
      <c r="D218" t="str">
        <f>IFERROR(VLOOKUP(ROWS($D$2:D218),$A$2:$B$250,2,0),"")</f>
        <v/>
      </c>
    </row>
    <row r="219" spans="1:4">
      <c r="A219">
        <f>IF(ISNUMBER(FIND(#REF!,B219:B467)),MAX(A$1:$A218)+1,0)</f>
        <v>0</v>
      </c>
      <c r="B219" t="s">
        <v>220</v>
      </c>
      <c r="D219" t="str">
        <f>IFERROR(VLOOKUP(ROWS($D$2:D219),$A$2:$B$250,2,0),"")</f>
        <v/>
      </c>
    </row>
    <row r="220" spans="1:4">
      <c r="A220">
        <f>IF(ISNUMBER(FIND(#REF!,B220:B468)),MAX(A$1:$A219)+1,0)</f>
        <v>0</v>
      </c>
      <c r="B220" t="s">
        <v>221</v>
      </c>
      <c r="D220" t="str">
        <f>IFERROR(VLOOKUP(ROWS($D$2:D220),$A$2:$B$250,2,0),"")</f>
        <v/>
      </c>
    </row>
    <row r="221" spans="1:4">
      <c r="A221">
        <f>IF(ISNUMBER(FIND(#REF!,B221:B469)),MAX(A$1:$A220)+1,0)</f>
        <v>0</v>
      </c>
      <c r="B221" t="s">
        <v>222</v>
      </c>
      <c r="D221" t="str">
        <f>IFERROR(VLOOKUP(ROWS($D$2:D221),$A$2:$B$250,2,0),"")</f>
        <v/>
      </c>
    </row>
    <row r="222" spans="1:4">
      <c r="A222">
        <f>IF(ISNUMBER(FIND(#REF!,B222:B470)),MAX(A$1:$A221)+1,0)</f>
        <v>0</v>
      </c>
      <c r="B222" t="s">
        <v>223</v>
      </c>
      <c r="D222" t="str">
        <f>IFERROR(VLOOKUP(ROWS($D$2:D222),$A$2:$B$250,2,0),"")</f>
        <v/>
      </c>
    </row>
    <row r="223" spans="1:4">
      <c r="A223">
        <f>IF(ISNUMBER(FIND(#REF!,B223:B471)),MAX(A$1:$A222)+1,0)</f>
        <v>0</v>
      </c>
      <c r="B223" t="s">
        <v>224</v>
      </c>
      <c r="D223" t="str">
        <f>IFERROR(VLOOKUP(ROWS($D$2:D223),$A$2:$B$250,2,0),"")</f>
        <v/>
      </c>
    </row>
    <row r="224" spans="1:4">
      <c r="A224">
        <f>IF(ISNUMBER(FIND(#REF!,B224:B472)),MAX(A$1:$A223)+1,0)</f>
        <v>0</v>
      </c>
      <c r="B224" t="s">
        <v>225</v>
      </c>
      <c r="D224" t="str">
        <f>IFERROR(VLOOKUP(ROWS($D$2:D224),$A$2:$B$250,2,0),"")</f>
        <v/>
      </c>
    </row>
    <row r="225" spans="1:4">
      <c r="A225">
        <f>IF(ISNUMBER(FIND(#REF!,B225:B473)),MAX(A$1:$A224)+1,0)</f>
        <v>0</v>
      </c>
      <c r="B225" t="s">
        <v>226</v>
      </c>
      <c r="D225" t="str">
        <f>IFERROR(VLOOKUP(ROWS($D$2:D225),$A$2:$B$250,2,0),"")</f>
        <v/>
      </c>
    </row>
    <row r="226" spans="1:4">
      <c r="A226">
        <f>IF(ISNUMBER(FIND(#REF!,B226:B474)),MAX(A$1:$A225)+1,0)</f>
        <v>0</v>
      </c>
      <c r="B226" t="s">
        <v>227</v>
      </c>
      <c r="D226" t="str">
        <f>IFERROR(VLOOKUP(ROWS($D$2:D226),$A$2:$B$250,2,0),"")</f>
        <v/>
      </c>
    </row>
    <row r="227" spans="1:4">
      <c r="A227">
        <f>IF(ISNUMBER(FIND(#REF!,B227:B475)),MAX(A$1:$A226)+1,0)</f>
        <v>0</v>
      </c>
      <c r="B227" t="s">
        <v>228</v>
      </c>
      <c r="D227" t="str">
        <f>IFERROR(VLOOKUP(ROWS($D$2:D227),$A$2:$B$250,2,0),"")</f>
        <v/>
      </c>
    </row>
    <row r="228" spans="1:4">
      <c r="A228">
        <f>IF(ISNUMBER(FIND(#REF!,B228:B476)),MAX(A$1:$A227)+1,0)</f>
        <v>0</v>
      </c>
      <c r="B228" t="s">
        <v>229</v>
      </c>
      <c r="D228" t="str">
        <f>IFERROR(VLOOKUP(ROWS($D$2:D228),$A$2:$B$250,2,0),"")</f>
        <v/>
      </c>
    </row>
    <row r="229" spans="1:4">
      <c r="A229">
        <f>IF(ISNUMBER(FIND(#REF!,B229:B477)),MAX(A$1:$A228)+1,0)</f>
        <v>0</v>
      </c>
      <c r="B229" t="s">
        <v>230</v>
      </c>
      <c r="D229" t="str">
        <f>IFERROR(VLOOKUP(ROWS($D$2:D229),$A$2:$B$250,2,0),"")</f>
        <v/>
      </c>
    </row>
    <row r="230" spans="1:4">
      <c r="A230">
        <f>IF(ISNUMBER(FIND(#REF!,B230:B478)),MAX(A$1:$A229)+1,0)</f>
        <v>0</v>
      </c>
      <c r="B230" t="s">
        <v>231</v>
      </c>
      <c r="D230" t="str">
        <f>IFERROR(VLOOKUP(ROWS($D$2:D230),$A$2:$B$250,2,0),"")</f>
        <v/>
      </c>
    </row>
    <row r="231" spans="1:4">
      <c r="A231">
        <f>IF(ISNUMBER(FIND(#REF!,B231:B479)),MAX(A$1:$A230)+1,0)</f>
        <v>0</v>
      </c>
      <c r="B231" t="s">
        <v>232</v>
      </c>
      <c r="D231" t="str">
        <f>IFERROR(VLOOKUP(ROWS($D$2:D231),$A$2:$B$250,2,0),"")</f>
        <v/>
      </c>
    </row>
    <row r="232" spans="1:4">
      <c r="A232">
        <f>IF(ISNUMBER(FIND(#REF!,B232:B480)),MAX(A$1:$A231)+1,0)</f>
        <v>0</v>
      </c>
      <c r="B232" t="s">
        <v>233</v>
      </c>
      <c r="D232" t="str">
        <f>IFERROR(VLOOKUP(ROWS($D$2:D232),$A$2:$B$250,2,0),"")</f>
        <v/>
      </c>
    </row>
    <row r="233" spans="1:4">
      <c r="A233">
        <f>IF(ISNUMBER(FIND(#REF!,B233:B481)),MAX(A$1:$A232)+1,0)</f>
        <v>0</v>
      </c>
      <c r="B233" t="s">
        <v>234</v>
      </c>
      <c r="D233" t="str">
        <f>IFERROR(VLOOKUP(ROWS($D$2:D233),$A$2:$B$250,2,0),"")</f>
        <v/>
      </c>
    </row>
    <row r="234" spans="1:4">
      <c r="A234">
        <f>IF(ISNUMBER(FIND(#REF!,B234:B482)),MAX(A$1:$A233)+1,0)</f>
        <v>0</v>
      </c>
      <c r="B234" t="s">
        <v>235</v>
      </c>
      <c r="D234" t="str">
        <f>IFERROR(VLOOKUP(ROWS($D$2:D234),$A$2:$B$250,2,0),"")</f>
        <v/>
      </c>
    </row>
    <row r="235" spans="1:4">
      <c r="A235">
        <f>IF(ISNUMBER(FIND(#REF!,B235:B483)),MAX(A$1:$A234)+1,0)</f>
        <v>0</v>
      </c>
      <c r="B235" t="s">
        <v>236</v>
      </c>
      <c r="D235" t="str">
        <f>IFERROR(VLOOKUP(ROWS($D$2:D235),$A$2:$B$250,2,0),"")</f>
        <v/>
      </c>
    </row>
    <row r="236" spans="1:4">
      <c r="A236">
        <f>IF(ISNUMBER(FIND(#REF!,B236:B484)),MAX(A$1:$A235)+1,0)</f>
        <v>0</v>
      </c>
      <c r="B236" t="s">
        <v>237</v>
      </c>
      <c r="D236" t="str">
        <f>IFERROR(VLOOKUP(ROWS($D$2:D236),$A$2:$B$250,2,0),"")</f>
        <v/>
      </c>
    </row>
    <row r="237" spans="1:4">
      <c r="A237">
        <f>IF(ISNUMBER(FIND(#REF!,B237:B485)),MAX(A$1:$A236)+1,0)</f>
        <v>0</v>
      </c>
      <c r="B237" t="s">
        <v>238</v>
      </c>
      <c r="D237" t="str">
        <f>IFERROR(VLOOKUP(ROWS($D$2:D237),$A$2:$B$250,2,0),"")</f>
        <v/>
      </c>
    </row>
    <row r="238" spans="1:4">
      <c r="A238">
        <f>IF(ISNUMBER(FIND(#REF!,B238:B486)),MAX(A$1:$A237)+1,0)</f>
        <v>0</v>
      </c>
      <c r="B238" t="s">
        <v>239</v>
      </c>
      <c r="D238" t="str">
        <f>IFERROR(VLOOKUP(ROWS($D$2:D238),$A$2:$B$250,2,0),"")</f>
        <v/>
      </c>
    </row>
    <row r="239" spans="1:4">
      <c r="A239">
        <f>IF(ISNUMBER(FIND(#REF!,B239:B487)),MAX(A$1:$A238)+1,0)</f>
        <v>0</v>
      </c>
      <c r="B239" t="s">
        <v>240</v>
      </c>
      <c r="D239" t="str">
        <f>IFERROR(VLOOKUP(ROWS($D$2:D239),$A$2:$B$250,2,0),"")</f>
        <v/>
      </c>
    </row>
    <row r="240" spans="1:4">
      <c r="A240">
        <f>IF(ISNUMBER(FIND(#REF!,B240:B488)),MAX(A$1:$A239)+1,0)</f>
        <v>0</v>
      </c>
      <c r="B240" t="s">
        <v>241</v>
      </c>
      <c r="D240" t="str">
        <f>IFERROR(VLOOKUP(ROWS($D$2:D240),$A$2:$B$250,2,0),"")</f>
        <v/>
      </c>
    </row>
    <row r="241" spans="1:4">
      <c r="A241">
        <f>IF(ISNUMBER(FIND(#REF!,B241:B489)),MAX(A$1:$A240)+1,0)</f>
        <v>0</v>
      </c>
      <c r="B241" t="s">
        <v>242</v>
      </c>
      <c r="D241" t="str">
        <f>IFERROR(VLOOKUP(ROWS($D$2:D241),$A$2:$B$250,2,0),"")</f>
        <v/>
      </c>
    </row>
    <row r="242" spans="1:4">
      <c r="A242">
        <f>IF(ISNUMBER(FIND(#REF!,B242:B490)),MAX(A$1:$A241)+1,0)</f>
        <v>0</v>
      </c>
      <c r="B242" t="s">
        <v>243</v>
      </c>
      <c r="D242" t="str">
        <f>IFERROR(VLOOKUP(ROWS($D$2:D242),$A$2:$B$250,2,0),"")</f>
        <v/>
      </c>
    </row>
    <row r="243" spans="1:4">
      <c r="A243">
        <f>IF(ISNUMBER(FIND(#REF!,B243:B491)),MAX(A$1:$A242)+1,0)</f>
        <v>0</v>
      </c>
      <c r="B243" t="s">
        <v>244</v>
      </c>
      <c r="D243" t="str">
        <f>IFERROR(VLOOKUP(ROWS($D$2:D243),$A$2:$B$250,2,0),"")</f>
        <v/>
      </c>
    </row>
    <row r="244" spans="1:4">
      <c r="A244">
        <f>IF(ISNUMBER(FIND(#REF!,B244:B492)),MAX(A$1:$A243)+1,0)</f>
        <v>0</v>
      </c>
      <c r="B244" t="s">
        <v>245</v>
      </c>
      <c r="D244" t="str">
        <f>IFERROR(VLOOKUP(ROWS($D$2:D244),$A$2:$B$250,2,0),"")</f>
        <v/>
      </c>
    </row>
    <row r="245" spans="1:4">
      <c r="A245">
        <f>IF(ISNUMBER(FIND(#REF!,B245:B493)),MAX(A$1:$A244)+1,0)</f>
        <v>0</v>
      </c>
      <c r="B245" t="s">
        <v>246</v>
      </c>
      <c r="D245" t="str">
        <f>IFERROR(VLOOKUP(ROWS($D$2:D245),$A$2:$B$250,2,0),"")</f>
        <v/>
      </c>
    </row>
    <row r="246" spans="1:4">
      <c r="A246">
        <f>IF(ISNUMBER(FIND(#REF!,B246:B494)),MAX(A$1:$A245)+1,0)</f>
        <v>0</v>
      </c>
      <c r="B246" t="s">
        <v>247</v>
      </c>
      <c r="D246" t="str">
        <f>IFERROR(VLOOKUP(ROWS($D$2:D246),$A$2:$B$250,2,0),"")</f>
        <v/>
      </c>
    </row>
    <row r="247" spans="1:4">
      <c r="A247">
        <f>IF(ISNUMBER(FIND(#REF!,B247:B495)),MAX(A$1:$A246)+1,0)</f>
        <v>0</v>
      </c>
      <c r="B247" t="s">
        <v>248</v>
      </c>
      <c r="D247" t="str">
        <f>IFERROR(VLOOKUP(ROWS($D$2:D247),$A$2:$B$250,2,0),"")</f>
        <v/>
      </c>
    </row>
    <row r="248" spans="1:4">
      <c r="A248">
        <f>IF(ISNUMBER(FIND(#REF!,B248:B496)),MAX(A$1:$A247)+1,0)</f>
        <v>0</v>
      </c>
      <c r="B248" t="s">
        <v>249</v>
      </c>
      <c r="D248" t="str">
        <f>IFERROR(VLOOKUP(ROWS($D$2:D248),$A$2:$B$250,2,0),"")</f>
        <v/>
      </c>
    </row>
    <row r="249" spans="1:4">
      <c r="A249">
        <f>IF(ISNUMBER(FIND(#REF!,B249:B497)),MAX(A$1:$A248)+1,0)</f>
        <v>0</v>
      </c>
      <c r="B249" t="s">
        <v>250</v>
      </c>
      <c r="D249" t="str">
        <f>IFERROR(VLOOKUP(ROWS($D$2:D249),$A$2:$B$250,2,0),"")</f>
        <v/>
      </c>
    </row>
    <row r="250" spans="1:4">
      <c r="A250">
        <f>IF(ISNUMBER(FIND(#REF!,B250:B498)),MAX(A$1:$A249)+1,0)</f>
        <v>0</v>
      </c>
      <c r="B250" t="s">
        <v>251</v>
      </c>
      <c r="D250" t="str">
        <f>IFERROR(VLOOKUP(ROWS($D$2:D250),$A$2:$B$250,2,0),"")</f>
        <v/>
      </c>
    </row>
  </sheetData>
  <sheetProtection algorithmName="SHA-512" hashValue="xlB3NL6tvLiHMQRPzh0dZSZvfnRA7qCLrIuEhcAiEs5vV8mDYnE4TfrNXnML2BY8IzjfLC0cn9RkwQIS7EMZFw==" saltValue="f04ugLzCwFFuMreZQ+ul+Q==" spinCount="100000" sheet="1" objects="1" scenarios="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F008A37B9A46D8439DCE0797BA9683EC" ma:contentTypeVersion="6" ma:contentTypeDescription="Opret et nyt dokument." ma:contentTypeScope="" ma:versionID="7e1c99d3efbab6d8d0e47b51d5cb4f33">
  <xsd:schema xmlns:xsd="http://www.w3.org/2001/XMLSchema" xmlns:xs="http://www.w3.org/2001/XMLSchema" xmlns:p="http://schemas.microsoft.com/office/2006/metadata/properties" xmlns:ns3="91a4a8a3-c6e3-43b0-bba7-c5604d175d63" targetNamespace="http://schemas.microsoft.com/office/2006/metadata/properties" ma:root="true" ma:fieldsID="7a3bb2749190de9f32bca6dcccfe973b" ns3:_="">
    <xsd:import namespace="91a4a8a3-c6e3-43b0-bba7-c5604d175d6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a4a8a3-c6e3-43b0-bba7-c5604d175d6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8092FF4-76E5-4424-A7A7-B71C0017CF19}">
  <ds:schemaRefs>
    <ds:schemaRef ds:uri="http://schemas.microsoft.com/sharepoint/v3/contenttype/forms"/>
  </ds:schemaRefs>
</ds:datastoreItem>
</file>

<file path=customXml/itemProps2.xml><?xml version="1.0" encoding="utf-8"?>
<ds:datastoreItem xmlns:ds="http://schemas.openxmlformats.org/officeDocument/2006/customXml" ds:itemID="{7CD04C80-5507-48EC-B2FD-3F900E884117}">
  <ds:schemaRef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91a4a8a3-c6e3-43b0-bba7-c5604d175d63"/>
    <ds:schemaRef ds:uri="http://purl.org/dc/terms/"/>
    <ds:schemaRef ds:uri="http://www.w3.org/XML/1998/namespace"/>
  </ds:schemaRefs>
</ds:datastoreItem>
</file>

<file path=customXml/itemProps3.xml><?xml version="1.0" encoding="utf-8"?>
<ds:datastoreItem xmlns:ds="http://schemas.openxmlformats.org/officeDocument/2006/customXml" ds:itemID="{151BBDB3-0807-45D1-9365-5F1B64C5E8B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a4a8a3-c6e3-43b0-bba7-c5604d175d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GPA</vt:lpstr>
      <vt:lpstr>SOP</vt:lpstr>
      <vt:lpstr>Pre-mapping</vt:lpstr>
      <vt:lpstr>English</vt:lpstr>
      <vt:lpstr>Example</vt:lpstr>
      <vt:lpstr>Countries</vt:lpstr>
    </vt:vector>
  </TitlesOfParts>
  <Company>DTU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Kasper Dam Schultz</dc:creator>
  <cp:lastModifiedBy>Vasco Lança Xerez Mendes Pechirra</cp:lastModifiedBy>
  <cp:lastPrinted>2019-07-02T13:34:35Z</cp:lastPrinted>
  <dcterms:created xsi:type="dcterms:W3CDTF">2015-12-03T12:08:42Z</dcterms:created>
  <dcterms:modified xsi:type="dcterms:W3CDTF">2025-08-14T08:39:34Z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0x010100F008A37B9A46D8439DCE0797BA9683EC</vt:lpwstr>
  </property>
</Properties>
</file>