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9E320F49-F21C-4F7A-B89E-292B1739737B}" xr6:coauthVersionLast="47" xr6:coauthVersionMax="47" xr10:uidLastSave="{00000000-0000-0000-0000-000000000000}"/>
  <bookViews>
    <workbookView xWindow="-120" yWindow="-120" windowWidth="29040" windowHeight="15720" xr2:uid="{00000000-000D-0000-FFFF-FFFF00000000}"/>
  </bookViews>
  <sheets>
    <sheet name="GPA" sheetId="6" r:id="rId1"/>
    <sheet name="SOP" sheetId="9" r:id="rId2"/>
    <sheet name="English" sheetId="12" r:id="rId3"/>
    <sheet name="Example" sheetId="11" r:id="rId4"/>
    <sheet name="Setup" sheetId="10" state="hidden" r:id="rId5"/>
    <sheet name="Countries" sheetId="7" state="hidden" r:id="rId6"/>
  </sheets>
  <externalReferences>
    <externalReference r:id="rId7"/>
    <externalReference r:id="rId8"/>
  </externalReferences>
  <definedNames>
    <definedName name="Country_search" localSheetId="2">OFFSET([1]Countries!$D$2,,,COUNTIF([1]Countries!$D$2:$D$250,"?*"))</definedName>
    <definedName name="Country_search">OFFSET([2]Countries!$D$2,,,COUNTIF([2]Countries!$D$2:$D$250,"?*"))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6" l="1"/>
  <c r="E23" i="6"/>
  <c r="F23" i="6"/>
  <c r="G23" i="6"/>
  <c r="H23" i="6"/>
  <c r="I23" i="6"/>
  <c r="J23" i="6"/>
  <c r="K16" i="6"/>
  <c r="K24" i="6"/>
  <c r="D24" i="6"/>
  <c r="F24" i="6"/>
  <c r="G24" i="6"/>
  <c r="H24" i="6"/>
  <c r="I24" i="6"/>
  <c r="J24" i="6"/>
  <c r="E24" i="6"/>
  <c r="K126" i="6"/>
  <c r="K120" i="6"/>
  <c r="K99" i="6"/>
  <c r="K100" i="6"/>
  <c r="K101" i="6"/>
  <c r="K102" i="6"/>
  <c r="K103" i="6"/>
  <c r="K104" i="6"/>
  <c r="K105" i="6"/>
  <c r="K106" i="6"/>
  <c r="K107" i="6"/>
  <c r="K108" i="6"/>
  <c r="K109" i="6"/>
  <c r="K110" i="6"/>
  <c r="K111" i="6"/>
  <c r="K112" i="6"/>
  <c r="K113" i="6"/>
  <c r="K114" i="6"/>
  <c r="K115" i="6"/>
  <c r="K116" i="6"/>
  <c r="K117" i="6"/>
  <c r="K118" i="6"/>
  <c r="K119" i="6"/>
  <c r="K121" i="6"/>
  <c r="K122" i="6"/>
  <c r="K123" i="6"/>
  <c r="B170" i="6"/>
  <c r="B145" i="6"/>
  <c r="K144" i="6"/>
  <c r="K143" i="6"/>
  <c r="K142" i="6"/>
  <c r="K141" i="6"/>
  <c r="K140" i="6"/>
  <c r="K139" i="6"/>
  <c r="K138" i="6"/>
  <c r="K137" i="6"/>
  <c r="K136" i="6"/>
  <c r="K135" i="6"/>
  <c r="K134" i="6"/>
  <c r="K133" i="6"/>
  <c r="K132" i="6"/>
  <c r="K131" i="6"/>
  <c r="K130" i="6"/>
  <c r="K129" i="6"/>
  <c r="K128" i="6"/>
  <c r="K127" i="6"/>
  <c r="K125" i="6"/>
  <c r="C24" i="6"/>
  <c r="B23" i="6"/>
  <c r="K23" i="6" l="1"/>
  <c r="F15" i="9"/>
  <c r="E52" i="9"/>
  <c r="E38" i="9"/>
  <c r="D32" i="9"/>
  <c r="E22" i="6" l="1"/>
  <c r="D22" i="6"/>
  <c r="F22" i="6"/>
  <c r="G22" i="6"/>
  <c r="H22" i="6"/>
  <c r="I22" i="6"/>
  <c r="J22" i="6"/>
  <c r="K27" i="6"/>
  <c r="K26"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122" i="11" l="1"/>
  <c r="L122" i="11" s="1"/>
  <c r="K121" i="11"/>
  <c r="L121" i="11" s="1"/>
  <c r="K120" i="11"/>
  <c r="L120" i="11" s="1"/>
  <c r="K119" i="11"/>
  <c r="L119" i="11" s="1"/>
  <c r="K118" i="11"/>
  <c r="L118" i="11" s="1"/>
  <c r="K117" i="11"/>
  <c r="L117" i="11" s="1"/>
  <c r="K116" i="11"/>
  <c r="L116" i="11" s="1"/>
  <c r="K115" i="11"/>
  <c r="L115" i="11" s="1"/>
  <c r="K114" i="11"/>
  <c r="L114" i="11" s="1"/>
  <c r="K113" i="11"/>
  <c r="L113" i="11" s="1"/>
  <c r="K112" i="11"/>
  <c r="L112" i="11" s="1"/>
  <c r="K111" i="11"/>
  <c r="L111" i="11" s="1"/>
  <c r="K110" i="11"/>
  <c r="L110" i="11" s="1"/>
  <c r="K109" i="11"/>
  <c r="L109" i="11" s="1"/>
  <c r="K108" i="11"/>
  <c r="L108" i="11" s="1"/>
  <c r="K107" i="11"/>
  <c r="L107" i="11" s="1"/>
  <c r="K106" i="11"/>
  <c r="L106" i="11" s="1"/>
  <c r="K105" i="11"/>
  <c r="L105" i="11" s="1"/>
  <c r="K104" i="11"/>
  <c r="L104" i="11" s="1"/>
  <c r="K103" i="11"/>
  <c r="L103" i="11" s="1"/>
  <c r="K102" i="11"/>
  <c r="L102" i="11" s="1"/>
  <c r="K101" i="11"/>
  <c r="L101" i="11" s="1"/>
  <c r="K100" i="11"/>
  <c r="L100" i="11" s="1"/>
  <c r="K99" i="11"/>
  <c r="L99" i="11" s="1"/>
  <c r="K98" i="11"/>
  <c r="L98" i="11" s="1"/>
  <c r="K97" i="11"/>
  <c r="L97" i="11" s="1"/>
  <c r="K96" i="11"/>
  <c r="L96" i="11" s="1"/>
  <c r="K95" i="11"/>
  <c r="L95" i="11" s="1"/>
  <c r="K94" i="11"/>
  <c r="L94" i="11" s="1"/>
  <c r="K93" i="11"/>
  <c r="L93" i="11" s="1"/>
  <c r="K92" i="11"/>
  <c r="L92" i="11" s="1"/>
  <c r="K91" i="11"/>
  <c r="L91" i="11" s="1"/>
  <c r="K90" i="11"/>
  <c r="L90" i="11" s="1"/>
  <c r="K89" i="11"/>
  <c r="L89" i="11" s="1"/>
  <c r="K88" i="11"/>
  <c r="L88" i="11" s="1"/>
  <c r="K87" i="11"/>
  <c r="L87" i="11" s="1"/>
  <c r="K86" i="11"/>
  <c r="L86" i="11" s="1"/>
  <c r="K85" i="11"/>
  <c r="L85" i="11" s="1"/>
  <c r="K84" i="11"/>
  <c r="L84" i="11" s="1"/>
  <c r="K83" i="11"/>
  <c r="L83" i="11" s="1"/>
  <c r="K82" i="11"/>
  <c r="L82" i="11" s="1"/>
  <c r="K81" i="11"/>
  <c r="L81" i="11" s="1"/>
  <c r="K80" i="11"/>
  <c r="L80" i="11" s="1"/>
  <c r="K79" i="11"/>
  <c r="L79" i="11" s="1"/>
  <c r="K78" i="11"/>
  <c r="L78" i="11" s="1"/>
  <c r="K77" i="11"/>
  <c r="L77" i="11" s="1"/>
  <c r="K76" i="11"/>
  <c r="L76" i="11" s="1"/>
  <c r="K75" i="11"/>
  <c r="L75" i="11" s="1"/>
  <c r="K74" i="11"/>
  <c r="L74" i="11" s="1"/>
  <c r="K73" i="11"/>
  <c r="L73" i="11" s="1"/>
  <c r="K72" i="11"/>
  <c r="L72" i="11" s="1"/>
  <c r="K71" i="11"/>
  <c r="L71" i="11" s="1"/>
  <c r="K70" i="11"/>
  <c r="L70" i="11" s="1"/>
  <c r="K69" i="11"/>
  <c r="L69" i="11" s="1"/>
  <c r="K68" i="11"/>
  <c r="L68" i="11" s="1"/>
  <c r="K67" i="11"/>
  <c r="L67" i="11" s="1"/>
  <c r="K66" i="11"/>
  <c r="L66" i="11" s="1"/>
  <c r="K65" i="11"/>
  <c r="L65" i="11" s="1"/>
  <c r="K64" i="11"/>
  <c r="L64" i="11" s="1"/>
  <c r="K63" i="11"/>
  <c r="L63" i="11" s="1"/>
  <c r="K62" i="11"/>
  <c r="L62" i="11" s="1"/>
  <c r="K61" i="11"/>
  <c r="L61" i="11" s="1"/>
  <c r="K60" i="11"/>
  <c r="L60" i="11" s="1"/>
  <c r="K59" i="11"/>
  <c r="L59" i="11" s="1"/>
  <c r="K58" i="11"/>
  <c r="L58" i="11" s="1"/>
  <c r="K57" i="11"/>
  <c r="L57" i="11" s="1"/>
  <c r="K56" i="11"/>
  <c r="L56" i="11" s="1"/>
  <c r="K55" i="11"/>
  <c r="L55" i="11" s="1"/>
  <c r="K54" i="11"/>
  <c r="L54" i="11" s="1"/>
  <c r="K53" i="11"/>
  <c r="L53" i="11" s="1"/>
  <c r="K52" i="11"/>
  <c r="L52" i="11" s="1"/>
  <c r="K51" i="11"/>
  <c r="L51" i="11" s="1"/>
  <c r="K50" i="11"/>
  <c r="L50" i="11" s="1"/>
  <c r="K49" i="11"/>
  <c r="L49" i="11" s="1"/>
  <c r="L34" i="11"/>
  <c r="L33" i="11"/>
  <c r="L32" i="11"/>
  <c r="L31" i="11"/>
  <c r="L30" i="11"/>
  <c r="L29" i="11"/>
  <c r="L28" i="11"/>
  <c r="L27" i="11"/>
  <c r="L26" i="11"/>
  <c r="L25" i="11"/>
  <c r="L24" i="11"/>
  <c r="J21" i="11"/>
  <c r="I21" i="11"/>
  <c r="H21" i="11"/>
  <c r="G21" i="11"/>
  <c r="F21" i="11"/>
  <c r="E21" i="11"/>
  <c r="D21" i="11"/>
  <c r="A1" i="11"/>
  <c r="A2" i="9" l="1"/>
  <c r="A1" i="6"/>
  <c r="K25" i="6" l="1"/>
  <c r="K17" i="6" l="1"/>
  <c r="B11" i="9"/>
  <c r="B10" i="9"/>
  <c r="B9" i="9"/>
  <c r="B8" i="9"/>
</calcChain>
</file>

<file path=xl/sharedStrings.xml><?xml version="1.0" encoding="utf-8"?>
<sst xmlns="http://schemas.openxmlformats.org/spreadsheetml/2006/main" count="623" uniqueCount="499">
  <si>
    <t>Other</t>
  </si>
  <si>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</si>
  <si>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</si>
  <si>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</si>
  <si>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</si>
  <si>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</si>
  <si>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</si>
  <si>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</si>
  <si>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</si>
  <si>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</si>
  <si>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</si>
  <si>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</si>
  <si>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</si>
  <si>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</si>
  <si>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</si>
  <si>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</si>
  <si>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</si>
  <si>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</si>
  <si>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</si>
  <si>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</si>
  <si>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</si>
  <si>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</si>
  <si>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</si>
  <si>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</si>
  <si>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</si>
  <si>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</si>
  <si>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</si>
  <si>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</si>
  <si>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</si>
  <si>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</si>
  <si>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</si>
  <si>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</si>
  <si>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</si>
  <si>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</si>
  <si>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</si>
  <si>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</si>
  <si>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</si>
  <si>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</si>
  <si>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</si>
  <si>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</si>
  <si>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</si>
  <si>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</si>
  <si>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</si>
  <si>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</si>
  <si>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</si>
  <si>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</si>
  <si>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</si>
  <si>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</si>
  <si>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</si>
  <si>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</si>
  <si>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</si>
  <si>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</si>
  <si>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</si>
  <si>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</si>
  <si>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</si>
  <si>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</si>
  <si>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</si>
  <si>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</si>
  <si>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</si>
  <si>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</si>
  <si>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</si>
  <si>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</si>
  <si>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</si>
  <si>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</si>
  <si>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</si>
  <si>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</si>
  <si>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</si>
  <si>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</si>
  <si>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</si>
  <si>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</si>
  <si>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</si>
  <si>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</si>
  <si>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</si>
  <si>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</si>
  <si>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</si>
  <si>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</si>
  <si>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</si>
  <si>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</si>
  <si>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</si>
  <si>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</si>
  <si>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</si>
  <si>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</si>
  <si>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</si>
  <si>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</si>
  <si>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</si>
  <si>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</si>
  <si>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</si>
  <si>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</si>
  <si>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</si>
  <si>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</si>
  <si>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</si>
  <si>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</si>
  <si>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</si>
  <si>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</si>
  <si>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</si>
  <si>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</si>
  <si>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</si>
  <si>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</si>
  <si>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</si>
  <si>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</si>
  <si>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</si>
  <si>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</si>
  <si>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</si>
  <si>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</si>
  <si>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</si>
  <si>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</si>
  <si>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</si>
  <si>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</si>
  <si>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</si>
  <si>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</si>
  <si>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</si>
  <si>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</si>
  <si>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</si>
  <si>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</si>
  <si>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</si>
  <si>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</si>
  <si>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</si>
  <si>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</si>
  <si>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</si>
  <si>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</si>
  <si>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</si>
  <si>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</si>
  <si>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</si>
  <si>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</si>
  <si>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</si>
  <si>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</si>
  <si>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</si>
  <si>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</si>
  <si>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</si>
  <si>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</si>
  <si>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</si>
  <si>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</si>
  <si>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</si>
  <si>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</si>
  <si>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</si>
  <si>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</si>
  <si>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</si>
  <si>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</si>
  <si>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</si>
  <si>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</si>
  <si>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</si>
  <si>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</si>
  <si>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</si>
  <si>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</si>
  <si>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</si>
  <si>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</si>
  <si>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</si>
  <si>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</si>
  <si>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</si>
  <si>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</si>
  <si>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</si>
  <si>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</si>
  <si>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</si>
  <si>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</si>
  <si>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</si>
  <si>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</si>
  <si>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</si>
  <si>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</si>
  <si>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</si>
  <si>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</si>
  <si>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</si>
  <si>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</si>
  <si>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</si>
  <si>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</si>
  <si>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</si>
  <si>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</si>
  <si>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</si>
  <si>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</si>
  <si>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</si>
  <si>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</si>
  <si>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</si>
  <si>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</si>
  <si>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</si>
  <si>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</si>
  <si>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</si>
  <si>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</si>
  <si>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</si>
  <si>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</si>
  <si>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</si>
  <si>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</si>
  <si>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</si>
  <si>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</si>
  <si>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</si>
  <si>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</si>
  <si>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</si>
  <si>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</si>
  <si>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</si>
  <si>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</si>
  <si>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</si>
  <si>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</si>
  <si>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</si>
  <si>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</si>
  <si>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</si>
  <si>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</si>
  <si>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</si>
  <si>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</si>
  <si>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</si>
  <si>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</si>
  <si>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</si>
  <si>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</si>
  <si>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</si>
  <si>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</si>
  <si>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</si>
  <si>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</si>
  <si>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</si>
  <si>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</si>
  <si>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</si>
  <si>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</si>
  <si>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</si>
  <si>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</si>
  <si>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</si>
  <si>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</si>
  <si>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</si>
  <si>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</si>
  <si>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</si>
  <si>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</si>
  <si>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</si>
  <si>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</si>
  <si>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</si>
  <si>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</si>
  <si>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</si>
  <si>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</si>
  <si>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</si>
  <si>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</si>
  <si>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</si>
  <si>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</si>
  <si>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</si>
  <si>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</si>
  <si>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</si>
  <si>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</si>
  <si>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</si>
  <si>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</si>
  <si>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</si>
  <si>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</si>
  <si>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</si>
  <si>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</si>
  <si>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</si>
  <si>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</si>
  <si>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</si>
  <si>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</si>
  <si>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</si>
  <si>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</si>
  <si>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</si>
  <si>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</si>
  <si>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</si>
  <si>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</si>
  <si>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</si>
  <si>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</si>
  <si>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</si>
  <si>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</si>
  <si>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</si>
  <si>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</si>
  <si>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</si>
  <si>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sum (ECTS estimate):</t>
  </si>
  <si>
    <t>Avg. Grade (local):</t>
  </si>
  <si>
    <t>Name:</t>
  </si>
  <si>
    <t>Your plan for the future and motivation to study at DTU</t>
  </si>
  <si>
    <t>State your future academic goals and how your study at DTU will help you achieve these (max. 1000 characters):</t>
  </si>
  <si>
    <t>Select two courses (at MSc level) from the DTU course* catalogue which you plan to take:</t>
  </si>
  <si>
    <t>Describe how these courses support your academic goals (max. 500 characters):</t>
  </si>
  <si>
    <t>Other relevant information for your admission at DTU (if applicable)</t>
  </si>
  <si>
    <t xml:space="preserve">Have you applied to DTU before (if applicable) – </t>
  </si>
  <si>
    <t>If rejected: explain how you have upgraded your qualifications since then (max. 500 characters)</t>
  </si>
  <si>
    <t>* see http://kurser.dtu.dk/</t>
  </si>
  <si>
    <t>Yes/No:</t>
  </si>
  <si>
    <t>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t>
  </si>
  <si>
    <t>Course name*</t>
  </si>
  <si>
    <t>Course number*</t>
  </si>
  <si>
    <t>MSc education name:</t>
  </si>
  <si>
    <t>Categories for credit distribution:</t>
  </si>
  <si>
    <t>1:</t>
  </si>
  <si>
    <t>2:</t>
  </si>
  <si>
    <t>3:</t>
  </si>
  <si>
    <t>4:</t>
  </si>
  <si>
    <t>5:</t>
  </si>
  <si>
    <t>6:</t>
  </si>
  <si>
    <t>7:</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</si>
  <si>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</si>
  <si>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</si>
  <si>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</si>
  <si>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</si>
  <si>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</si>
  <si>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</si>
  <si>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</si>
  <si>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</si>
  <si>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</si>
  <si>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</si>
  <si>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</si>
  <si>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</si>
  <si>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</si>
  <si>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</si>
  <si>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</si>
  <si>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</si>
  <si>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</si>
  <si>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</si>
  <si>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</si>
  <si>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</si>
  <si>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</si>
  <si>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</si>
  <si>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</si>
  <si>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</si>
  <si>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</si>
  <si>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</si>
  <si>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</si>
  <si>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</si>
  <si>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</si>
  <si>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</si>
  <si>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</si>
  <si>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</si>
  <si>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</si>
  <si>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</si>
  <si>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</si>
  <si>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</si>
  <si>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</si>
  <si>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</si>
  <si>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</si>
  <si>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</si>
  <si>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</si>
  <si>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</si>
  <si>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</si>
  <si>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</si>
  <si>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</si>
  <si>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</si>
  <si>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</si>
  <si>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</si>
  <si>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</si>
  <si>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</si>
  <si>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</si>
  <si>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</si>
  <si>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</si>
  <si>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</si>
  <si>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</si>
  <si>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</si>
  <si>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</si>
  <si>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</si>
  <si>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</si>
  <si>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</si>
  <si>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</si>
  <si>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</si>
  <si>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</si>
  <si>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</si>
  <si>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</si>
  <si>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</si>
  <si>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</si>
  <si>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</si>
  <si>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</si>
  <si>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</si>
  <si>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</si>
  <si>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</si>
  <si>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</si>
  <si>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</si>
  <si>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</si>
  <si>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</si>
  <si>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</si>
  <si>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</si>
  <si>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</si>
  <si>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</si>
  <si>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</si>
  <si>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</si>
  <si>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</si>
  <si>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</si>
  <si>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</si>
  <si>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</si>
  <si>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</si>
  <si>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</si>
  <si>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</si>
  <si>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</si>
  <si>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</si>
  <si>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</si>
  <si>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</si>
  <si>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</si>
  <si>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</si>
  <si>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</si>
  <si>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</si>
  <si>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</si>
  <si>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</si>
  <si>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</si>
  <si>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</si>
  <si>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</si>
  <si>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</si>
  <si>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</si>
  <si>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</si>
  <si>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</si>
  <si>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</si>
  <si>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</si>
  <si>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</si>
  <si>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</si>
  <si>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</si>
  <si>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</si>
  <si>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</si>
  <si>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</si>
  <si>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</si>
  <si>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Use the drop-down menu, country where you have obtained your qualifying degree</t>
  </si>
  <si>
    <t>Your full name</t>
  </si>
  <si>
    <t>The full English title of your qualifying degree</t>
  </si>
  <si>
    <t>The English name of your home university</t>
  </si>
  <si>
    <t>Nominal length in years of qualifying education assuming full-time study</t>
  </si>
  <si>
    <t>Credits as used by your home university</t>
  </si>
  <si>
    <t>Lowest possible grade at your home university</t>
  </si>
  <si>
    <t>Lowest possible grade for passing a course at your home university</t>
  </si>
  <si>
    <t>Maximum possible grade at your home university</t>
  </si>
  <si>
    <t>GPA:</t>
  </si>
  <si>
    <t>Prerequisites GPA:</t>
  </si>
  <si>
    <t>Distribution of estimated course content (percentage):</t>
  </si>
  <si>
    <t>Credits
 at home university</t>
  </si>
  <si>
    <t>Grade 
at home university</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</si>
  <si>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</si>
  <si>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If not all 7 catagories are used, leave blank (e.g. use =" ").</t>
  </si>
  <si>
    <t>Statement of Purpose (sheet 2 of 2)</t>
  </si>
  <si>
    <t>Mechanical engineering practice</t>
  </si>
  <si>
    <t>Physics 1</t>
  </si>
  <si>
    <t>Advanced Engineering Mathematics 1</t>
  </si>
  <si>
    <t>Advanced Engineering Mathematics 2</t>
  </si>
  <si>
    <t>Machine elements - basics</t>
  </si>
  <si>
    <t>Introduction to Mathematical Statistics</t>
  </si>
  <si>
    <t>Technical University of Denmark</t>
  </si>
  <si>
    <t>Hans Hansen</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</si>
  <si>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</si>
  <si>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</si>
  <si>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</si>
  <si>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</si>
  <si>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</si>
  <si>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</si>
  <si>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</si>
  <si>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</si>
  <si>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</si>
  <si>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</si>
  <si>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</si>
  <si>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</si>
  <si>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r>
      <t>- This Excel workbook contains two sheets (</t>
    </r>
    <r>
      <rPr>
        <i/>
        <sz val="10"/>
        <color rgb="FF00B050"/>
        <rFont val="Calibri"/>
        <family val="2"/>
        <scheme val="minor"/>
      </rPr>
      <t>"Pre-mapping"</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has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</si>
  <si>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Credits</t>
  </si>
  <si>
    <r>
      <t xml:space="preserve">Test Reference Number (TRF): </t>
    </r>
    <r>
      <rPr>
        <sz val="8"/>
        <color rgb="FFFF0000"/>
        <rFont val="Calibri"/>
        <family val="2"/>
        <scheme val="minor"/>
      </rPr>
      <t xml:space="preserve"> </t>
    </r>
    <r>
      <rPr>
        <sz val="8"/>
        <color rgb="FFC00000"/>
        <rFont val="Calibri"/>
        <family val="2"/>
        <scheme val="minor"/>
      </rPr>
      <t>*no spaces</t>
    </r>
  </si>
  <si>
    <t>Ongoing Courses</t>
  </si>
  <si>
    <t>Student number:</t>
  </si>
  <si>
    <t>Bachelor of Natural Science</t>
  </si>
  <si>
    <t>Bachelor of Engineering</t>
  </si>
  <si>
    <t>Bachelor of Science in Engineering</t>
  </si>
  <si>
    <t>Bachelor of Arts with a specialization in Engineering or Natural Science</t>
  </si>
  <si>
    <t>Type of Bachelor's degree:</t>
  </si>
  <si>
    <t>Design &amp; Innovation</t>
  </si>
  <si>
    <t>Product Development Methods</t>
  </si>
  <si>
    <t>Introduction to Programming</t>
  </si>
  <si>
    <t>Mechanics 1</t>
  </si>
  <si>
    <t>Statistical Data Analysis with R</t>
  </si>
  <si>
    <t>Introduction to Industrial Design</t>
  </si>
  <si>
    <t>Thermodynamics 1</t>
  </si>
  <si>
    <t>Materials and Additive Manufacturing</t>
  </si>
  <si>
    <t>Product Design Project</t>
  </si>
  <si>
    <t>Co-Creation and User-Centric Design</t>
  </si>
  <si>
    <t>...</t>
  </si>
  <si>
    <t>Summarize how course addresses prerequisites</t>
  </si>
  <si>
    <t>Upload your design Portfolio</t>
  </si>
  <si>
    <t>Yes, the Portfolio has been uploaded.</t>
  </si>
  <si>
    <t>I have not done any projects/design work in my Bachelor studies</t>
  </si>
  <si>
    <t>Have you already uploaded the Portfolio to your application?</t>
  </si>
  <si>
    <t>GPA (local):</t>
  </si>
  <si>
    <t>Prerequisites GPA (local):</t>
  </si>
  <si>
    <t>Comments (if any)</t>
  </si>
  <si>
    <t>The Portfolio itself should be ONE SEPARATE PDF file, summarizing the design projects that the applicants have been part of, outlining their design process, their contribution, and the result (not more than 2 pages per project). It should be uploaded to the application portal.</t>
  </si>
  <si>
    <t>Project in Engineering Design or Product Development</t>
  </si>
  <si>
    <r>
      <t xml:space="preserve">Specific course description links (if availabe in EN)
</t>
    </r>
    <r>
      <rPr>
        <b/>
        <i/>
        <u/>
        <sz val="9"/>
        <color theme="1"/>
        <rFont val="Calibri"/>
        <family val="2"/>
        <scheme val="minor"/>
      </rPr>
      <t>only use if the course falls into the categories mentioned</t>
    </r>
  </si>
  <si>
    <t xml:space="preserve">Mathematics &amp; Statistics
</t>
  </si>
  <si>
    <t xml:space="preserve">Physics, Chemistry, Biology
 </t>
  </si>
  <si>
    <t xml:space="preserve">Programming, Software Development
 </t>
  </si>
  <si>
    <t xml:space="preserve">Mechanics &amp; Materials
 </t>
  </si>
  <si>
    <t xml:space="preserve">Systematic Design Methods
 </t>
  </si>
  <si>
    <t xml:space="preserve">Industrial Design &amp; User Centric Design
 </t>
  </si>
  <si>
    <t>Have you ever had a DTU student number?</t>
  </si>
  <si>
    <t>If yes, please state your  DTU student number.</t>
  </si>
  <si>
    <r>
      <t>- This Excel workbook contains three sheets ("</t>
    </r>
    <r>
      <rPr>
        <i/>
        <sz val="10"/>
        <color rgb="FFFF0000"/>
        <rFont val="Calibri"/>
        <family val="2"/>
        <scheme val="minor"/>
      </rPr>
      <t>GPA</t>
    </r>
    <r>
      <rPr>
        <i/>
        <sz val="10"/>
        <color theme="1"/>
        <rFont val="Calibri"/>
        <family val="2"/>
        <scheme val="minor"/>
      </rPr>
      <t>", "</t>
    </r>
    <r>
      <rPr>
        <i/>
        <sz val="10"/>
        <color rgb="FF00B0F0"/>
        <rFont val="Calibri"/>
        <family val="2"/>
        <scheme val="minor"/>
      </rPr>
      <t>SOP</t>
    </r>
    <r>
      <rPr>
        <i/>
        <sz val="10"/>
        <color theme="1"/>
        <rFont val="Calibri"/>
        <family val="2"/>
        <scheme val="minor"/>
      </rPr>
      <t>",  and "</t>
    </r>
    <r>
      <rPr>
        <i/>
        <sz val="10"/>
        <color theme="9"/>
        <rFont val="Calibri"/>
        <family val="2"/>
        <scheme val="minor"/>
      </rPr>
      <t>English</t>
    </r>
    <r>
      <rPr>
        <i/>
        <sz val="10"/>
        <color theme="1"/>
        <rFont val="Calibri"/>
        <family val="2"/>
        <scheme val="minor"/>
      </rPr>
      <t xml:space="preserve">" ).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Fill in your data manually. Do not copy-paste information to the template. In case of problems, please contact: </t>
    </r>
    <r>
      <rPr>
        <b/>
        <i/>
        <sz val="10"/>
        <color theme="1"/>
        <rFont val="Calibri"/>
        <family val="2"/>
        <scheme val="minor"/>
      </rPr>
      <t>mscadmissions@adm.dtu.dk</t>
    </r>
  </si>
  <si>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</si>
  <si>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</si>
  <si>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</si>
  <si>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</si>
  <si>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</si>
  <si>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</si>
  <si>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</si>
  <si>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</si>
  <si>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</si>
  <si>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</si>
  <si>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</si>
  <si>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</si>
  <si>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</si>
  <si>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</si>
  <si>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</si>
  <si>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</si>
  <si>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</si>
  <si>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</si>
  <si>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</si>
  <si>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</si>
  <si>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</si>
  <si>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</si>
  <si>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</si>
  <si>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</si>
  <si>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</si>
  <si>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</si>
  <si>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Pass/Fail Credits Total:</t>
  </si>
  <si>
    <t>Comments</t>
  </si>
  <si>
    <t>Ongoing Credits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</si>
</sst>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i/>
      <u/>
      <sz val="10"/>
      <color theme="10"/>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i/>
      <u/>
      <sz val="11"/>
      <color theme="1"/>
      <name val="Calibri"/>
      <family val="2"/>
      <scheme val="minor"/>
    </font>
    <font>
      <i/>
      <sz val="9"/>
      <name val="Calibri"/>
      <family val="2"/>
      <scheme val="minor"/>
    </font>
    <font>
      <i/>
      <sz val="9"/>
      <color theme="0"/>
      <name val="Calibri"/>
      <family val="2"/>
      <scheme val="minor"/>
    </font>
    <font>
      <i/>
      <sz val="11"/>
      <color theme="0" tint="-0.34998626667073579"/>
      <name val="Calibri"/>
      <family val="2"/>
      <scheme val="minor"/>
    </font>
    <font>
      <i/>
      <sz val="11"/>
      <color theme="0" tint="-0.249977111117893"/>
      <name val="Calibri"/>
      <family val="2"/>
      <scheme val="minor"/>
    </font>
    <font>
      <i/>
      <sz val="10"/>
      <color rgb="FF00B050"/>
      <name val="Calibri"/>
      <family val="2"/>
      <scheme val="minor"/>
    </font>
    <font>
      <i/>
      <sz val="10"/>
      <color rgb="FF00B0F0"/>
      <name val="Calibri"/>
      <family val="2"/>
      <scheme val="minor"/>
    </font>
    <font>
      <sz val="11"/>
      <color theme="1"/>
      <name val="Calibri"/>
      <family val="2"/>
      <scheme val="minor"/>
    </font>
    <font>
      <b/>
      <i/>
      <sz val="10"/>
      <color rgb="FFFF0000"/>
      <name val="Calibri"/>
      <family val="2"/>
      <scheme val="minor"/>
    </font>
    <font>
      <u/>
      <sz val="10"/>
      <color theme="10"/>
      <name val="Calibri"/>
      <family val="2"/>
      <scheme val="minor"/>
    </font>
    <font>
      <sz val="11"/>
      <color theme="3"/>
      <name val="Calibri"/>
      <family val="2"/>
      <scheme val="minor"/>
    </font>
    <font>
      <sz val="8"/>
      <color rgb="FFC00000"/>
      <name val="Calibri"/>
      <family val="2"/>
      <scheme val="minor"/>
    </font>
    <font>
      <b/>
      <i/>
      <sz val="10"/>
      <color theme="1"/>
      <name val="Calibri"/>
      <family val="2"/>
      <scheme val="minor"/>
    </font>
    <font>
      <i/>
      <sz val="10"/>
      <color rgb="FFFF0000"/>
      <name val="Calibri"/>
      <family val="2"/>
      <scheme val="minor"/>
    </font>
    <font>
      <i/>
      <sz val="10"/>
      <color theme="9"/>
      <name val="Calibri"/>
      <family val="2"/>
      <scheme val="minor"/>
    </font>
    <font>
      <b/>
      <sz val="10"/>
      <name val="CIDFont+F2"/>
    </font>
    <font>
      <sz val="10"/>
      <color theme="1"/>
      <name val="CIDFont+F2"/>
    </font>
    <font>
      <sz val="10.5"/>
      <color theme="1"/>
      <name val="CIDFont+F2"/>
    </font>
    <font>
      <sz val="14"/>
      <name val="Calibri"/>
      <family val="2"/>
      <scheme val="minor"/>
    </font>
    <font>
      <b/>
      <sz val="11"/>
      <color rgb="FFFF0000"/>
      <name val="CIDFont+F2"/>
    </font>
    <font>
      <b/>
      <sz val="14"/>
      <color rgb="FFFF0000"/>
      <name val="Calibri"/>
      <family val="2"/>
      <scheme val="minor"/>
    </font>
    <font>
      <sz val="11"/>
      <color theme="0"/>
      <name val="Calibri"/>
      <family val="2"/>
      <scheme val="minor"/>
    </font>
    <font>
      <b/>
      <i/>
      <u/>
      <sz val="9"/>
      <color theme="1"/>
      <name val="Calibri"/>
      <family val="2"/>
      <scheme val="minor"/>
    </font>
    <font>
      <b/>
      <sz val="11"/>
      <color theme="3"/>
      <name val="Calibri"/>
      <family val="2"/>
      <scheme val="minor"/>
    </font>
    <font>
      <sz val="10"/>
      <name val="Calibri"/>
      <family val="2"/>
      <scheme val="minor"/>
    </font>
    <font>
      <b/>
      <sz val="11"/>
      <color rgb="FF000000"/>
      <name val="Calibri"/>
      <family val="2"/>
      <scheme val="minor"/>
    </font>
    <font>
      <b/>
      <sz val="11"/>
      <name val="Calibri"/>
      <family val="2"/>
      <scheme val="minor"/>
    </font>
    <font>
      <sz val="8"/>
      <name val="Calibri"/>
      <family val="2"/>
      <scheme val="min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0"/>
        <bgColor indexed="64"/>
      </patternFill>
    </fill>
    <fill>
      <patternFill patternType="solid">
        <fgColor rgb="FFFFCC99"/>
        <bgColor indexed="64"/>
      </patternFill>
    </fill>
  </fills>
  <borders count="116">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rgb="FF7F7F7F"/>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rgb="FF7F7F7F"/>
      </left>
      <right style="medium">
        <color indexed="64"/>
      </right>
      <top style="medium">
        <color indexed="64"/>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bottom style="thin">
        <color rgb="FF7F7F7F"/>
      </bottom>
      <diagonal/>
    </border>
    <border>
      <left style="thin">
        <color rgb="FF7F7F7F"/>
      </left>
      <right style="thin">
        <color rgb="FF7F7F7F"/>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rgb="FF7F7F7F"/>
      </bottom>
      <diagonal/>
    </border>
    <border>
      <left/>
      <right style="thin">
        <color indexed="64"/>
      </right>
      <top style="thin">
        <color rgb="FF7F7F7F"/>
      </top>
      <bottom style="thin">
        <color rgb="FF7F7F7F"/>
      </bottom>
      <diagonal/>
    </border>
    <border>
      <left/>
      <right style="thin">
        <color indexed="64"/>
      </right>
      <top style="thin">
        <color rgb="FF7F7F7F"/>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ck">
        <color rgb="FFFF0000"/>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top style="thin">
        <color rgb="FF7F7F7F"/>
      </top>
      <bottom/>
      <diagonal/>
    </border>
    <border>
      <left/>
      <right/>
      <top style="thin">
        <color rgb="FF7F7F7F"/>
      </top>
      <bottom/>
      <diagonal/>
    </border>
    <border>
      <left style="thin">
        <color auto="1"/>
      </left>
      <right/>
      <top/>
      <bottom/>
      <diagonal/>
    </border>
    <border>
      <left/>
      <right style="thin">
        <color auto="1"/>
      </right>
      <top/>
      <bottom/>
      <diagonal/>
    </border>
    <border>
      <left style="thin">
        <color rgb="FF7F7F7F"/>
      </left>
      <right/>
      <top/>
      <bottom style="thin">
        <color rgb="FF7F7F7F"/>
      </bottom>
      <diagonal/>
    </border>
    <border>
      <left style="thin">
        <color rgb="FF7F7F7F"/>
      </left>
      <right style="thin">
        <color rgb="FF7F7F7F"/>
      </right>
      <top style="thin">
        <color auto="1"/>
      </top>
      <bottom style="thin">
        <color rgb="FF7F7F7F"/>
      </bottom>
      <diagonal/>
    </border>
    <border>
      <left style="thin">
        <color rgb="FF7F7F7F"/>
      </left>
      <right style="thin">
        <color auto="1"/>
      </right>
      <top style="thin">
        <color auto="1"/>
      </top>
      <bottom style="thin">
        <color rgb="FF7F7F7F"/>
      </bottom>
      <diagonal/>
    </border>
    <border>
      <left style="thin">
        <color auto="1"/>
      </left>
      <right/>
      <top/>
      <bottom style="thin">
        <color auto="1"/>
      </bottom>
      <diagonal/>
    </border>
    <border>
      <left style="thin">
        <color rgb="FF7F7F7F"/>
      </left>
      <right style="thin">
        <color rgb="FF7F7F7F"/>
      </right>
      <top style="thin">
        <color rgb="FF7F7F7F"/>
      </top>
      <bottom style="thin">
        <color auto="1"/>
      </bottom>
      <diagonal/>
    </border>
    <border>
      <left/>
      <right/>
      <top/>
      <bottom style="thin">
        <color rgb="FF7F7F7F"/>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rgb="FF7F7F7F"/>
      </top>
      <bottom style="thin">
        <color rgb="FF7F7F7F"/>
      </bottom>
      <diagonal/>
    </border>
    <border>
      <left/>
      <right style="medium">
        <color indexed="64"/>
      </right>
      <top style="thin">
        <color rgb="FF7F7F7F"/>
      </top>
      <bottom style="thin">
        <color rgb="FF7F7F7F"/>
      </bottom>
      <diagonal/>
    </border>
    <border>
      <left style="medium">
        <color indexed="64"/>
      </left>
      <right/>
      <top/>
      <bottom style="thin">
        <color rgb="FF7F7F7F"/>
      </bottom>
      <diagonal/>
    </border>
    <border>
      <left/>
      <right style="medium">
        <color indexed="64"/>
      </right>
      <top/>
      <bottom style="thin">
        <color rgb="FF7F7F7F"/>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thin">
        <color indexed="64"/>
      </left>
      <right style="thin">
        <color indexed="64"/>
      </right>
      <top style="thin">
        <color indexed="64"/>
      </top>
      <bottom style="thin">
        <color rgb="FF7F7F7F"/>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style="thin">
        <color rgb="FF7F7F7F"/>
      </left>
      <right style="thin">
        <color indexed="64"/>
      </right>
      <top/>
      <bottom style="thin">
        <color rgb="FF7F7F7F"/>
      </bottom>
      <diagonal/>
    </border>
    <border>
      <left style="thin">
        <color rgb="FF7F7F7F"/>
      </left>
      <right style="thin">
        <color indexed="64"/>
      </right>
      <top style="thin">
        <color rgb="FF7F7F7F"/>
      </top>
      <bottom style="thin">
        <color rgb="FF7F7F7F"/>
      </bottom>
      <diagonal/>
    </border>
    <border>
      <left/>
      <right style="thin">
        <color auto="1"/>
      </right>
      <top style="medium">
        <color indexed="64"/>
      </top>
      <bottom/>
      <diagonal/>
    </border>
    <border>
      <left style="medium">
        <color indexed="64"/>
      </left>
      <right style="thin">
        <color rgb="FF7F7F7F"/>
      </right>
      <top/>
      <bottom style="thin">
        <color rgb="FF7F7F7F"/>
      </bottom>
      <diagonal/>
    </border>
    <border>
      <left style="thin">
        <color rgb="FF7F7F7F"/>
      </left>
      <right style="thin">
        <color indexed="64"/>
      </right>
      <top style="thin">
        <color rgb="FF7F7F7F"/>
      </top>
      <bottom style="medium">
        <color indexed="64"/>
      </bottom>
      <diagonal/>
    </border>
    <border>
      <left/>
      <right style="medium">
        <color indexed="64"/>
      </right>
      <top style="thin">
        <color rgb="FF7F7F7F"/>
      </top>
      <bottom style="medium">
        <color indexed="64"/>
      </bottom>
      <diagonal/>
    </border>
    <border>
      <left style="medium">
        <color indexed="64"/>
      </left>
      <right style="medium">
        <color indexed="64"/>
      </right>
      <top style="thin">
        <color theme="3"/>
      </top>
      <bottom style="medium">
        <color indexed="64"/>
      </bottom>
      <diagonal/>
    </border>
    <border>
      <left style="thin">
        <color rgb="FF7F7F7F"/>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bottom style="thin">
        <color theme="3"/>
      </bottom>
      <diagonal/>
    </border>
    <border>
      <left/>
      <right style="medium">
        <color indexed="64"/>
      </right>
      <top style="medium">
        <color indexed="64"/>
      </top>
      <bottom style="thin">
        <color rgb="FF7F7F7F"/>
      </bottom>
      <diagonal/>
    </border>
    <border>
      <left style="medium">
        <color indexed="64"/>
      </left>
      <right style="medium">
        <color indexed="64"/>
      </right>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style="medium">
        <color indexed="64"/>
      </right>
      <top style="dashed">
        <color theme="3"/>
      </top>
      <bottom style="medium">
        <color indexed="64"/>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theme="3"/>
      </left>
      <right style="medium">
        <color indexed="64"/>
      </right>
      <top style="thin">
        <color theme="3"/>
      </top>
      <bottom style="medium">
        <color indexed="64"/>
      </bottom>
      <diagonal/>
    </border>
    <border>
      <left style="thin">
        <color rgb="FF7F7F7F"/>
      </left>
      <right style="thin">
        <color indexed="64"/>
      </right>
      <top style="medium">
        <color indexed="64"/>
      </top>
      <bottom style="thin">
        <color rgb="FF7F7F7F"/>
      </bottom>
      <diagonal/>
    </border>
    <border>
      <left style="thin">
        <color auto="1"/>
      </left>
      <right style="medium">
        <color indexed="64"/>
      </right>
      <top/>
      <bottom/>
      <diagonal/>
    </border>
    <border>
      <left style="thin">
        <color rgb="FF7F7F7F"/>
      </left>
      <right style="thin">
        <color rgb="FF7F7F7F"/>
      </right>
      <top style="medium">
        <color indexed="64"/>
      </top>
      <bottom style="medium">
        <color indexed="64"/>
      </bottom>
      <diagonal/>
    </border>
    <border>
      <left style="medium">
        <color indexed="64"/>
      </left>
      <right style="thin">
        <color rgb="FF7F7F7F"/>
      </right>
      <top style="medium">
        <color indexed="64"/>
      </top>
      <bottom style="thin">
        <color rgb="FF7F7F7F"/>
      </bottom>
      <diagonal/>
    </border>
  </borders>
  <cellStyleXfs count="5">
    <xf numFmtId="0" fontId="0" fillId="0" borderId="0"/>
    <xf numFmtId="0" fontId="5" fillId="2" borderId="3" applyNumberFormat="0" applyAlignment="0">
      <protection locked="0"/>
    </xf>
    <xf numFmtId="0" fontId="3" fillId="3" borderId="3" applyNumberFormat="0" applyAlignment="0"/>
    <xf numFmtId="0" fontId="13" fillId="0" borderId="0" applyNumberFormat="0" applyFill="0" applyBorder="0" applyAlignment="0" applyProtection="0"/>
    <xf numFmtId="9" fontId="31" fillId="0" borderId="0" applyFont="0" applyFill="0" applyBorder="0" applyAlignment="0" applyProtection="0"/>
  </cellStyleXfs>
  <cellXfs count="277">
    <xf numFmtId="0" fontId="0" fillId="0" borderId="0" xfId="0"/>
    <xf numFmtId="0" fontId="5" fillId="2" borderId="3" xfId="1">
      <protection locked="0"/>
    </xf>
    <xf numFmtId="0" fontId="5" fillId="2" borderId="3" xfId="1" applyAlignment="1">
      <alignment horizontal="right"/>
      <protection locked="0"/>
    </xf>
    <xf numFmtId="0" fontId="1" fillId="0" borderId="0" xfId="0" applyFont="1"/>
    <xf numFmtId="0" fontId="5" fillId="2" borderId="10" xfId="1" applyBorder="1">
      <protection locked="0"/>
    </xf>
    <xf numFmtId="0" fontId="1" fillId="0" borderId="0" xfId="0" applyFont="1" applyProtection="1">
      <protection hidden="1"/>
    </xf>
    <xf numFmtId="0" fontId="9" fillId="0" borderId="9" xfId="0" applyFont="1" applyBorder="1" applyProtection="1">
      <protection hidden="1"/>
    </xf>
    <xf numFmtId="0" fontId="9" fillId="0" borderId="0" xfId="0" applyFont="1" applyProtection="1">
      <protection hidden="1"/>
    </xf>
    <xf numFmtId="164" fontId="3" fillId="3" borderId="3" xfId="2" applyNumberFormat="1" applyProtection="1">
      <protection hidden="1"/>
    </xf>
    <xf numFmtId="0" fontId="0" fillId="0" borderId="0" xfId="0" applyProtection="1">
      <protection hidden="1"/>
    </xf>
    <xf numFmtId="0" fontId="8" fillId="0" borderId="0" xfId="0" applyFont="1" applyAlignment="1" applyProtection="1">
      <alignment horizontal="center" textRotation="90" wrapText="1"/>
      <protection hidden="1"/>
    </xf>
    <xf numFmtId="164" fontId="3" fillId="3" borderId="10" xfId="2" applyNumberFormat="1" applyBorder="1" applyProtection="1">
      <protection hidden="1"/>
    </xf>
    <xf numFmtId="0" fontId="6"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0" borderId="4" xfId="0" applyFont="1" applyBorder="1" applyProtection="1">
      <protection hidden="1"/>
    </xf>
    <xf numFmtId="0" fontId="1" fillId="0" borderId="6" xfId="0" applyFont="1" applyBorder="1" applyProtection="1">
      <protection hidden="1"/>
    </xf>
    <xf numFmtId="0" fontId="1" fillId="0" borderId="24" xfId="0" applyFont="1" applyBorder="1" applyProtection="1">
      <protection hidden="1"/>
    </xf>
    <xf numFmtId="0" fontId="11"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4" fillId="0" borderId="6" xfId="0" applyFont="1" applyBorder="1" applyProtection="1">
      <protection hidden="1"/>
    </xf>
    <xf numFmtId="0" fontId="0" fillId="0" borderId="14" xfId="0" applyBorder="1" applyProtection="1">
      <protection hidden="1"/>
    </xf>
    <xf numFmtId="0" fontId="0" fillId="0" borderId="18" xfId="0" applyBorder="1" applyProtection="1">
      <protection hidden="1"/>
    </xf>
    <xf numFmtId="0" fontId="0" fillId="0" borderId="5" xfId="0" applyBorder="1" applyAlignment="1" applyProtection="1">
      <alignment horizontal="right" vertical="center"/>
      <protection hidden="1"/>
    </xf>
    <xf numFmtId="0" fontId="12" fillId="0" borderId="6" xfId="0" applyFont="1" applyBorder="1" applyAlignment="1" applyProtection="1">
      <alignment vertical="center"/>
      <protection hidden="1"/>
    </xf>
    <xf numFmtId="0" fontId="5" fillId="2" borderId="22" xfId="1" applyBorder="1">
      <protection locked="0"/>
    </xf>
    <xf numFmtId="0" fontId="1" fillId="0" borderId="0" xfId="0" applyFont="1" applyAlignment="1" applyProtection="1">
      <alignment horizontal="right"/>
      <protection hidden="1"/>
    </xf>
    <xf numFmtId="0" fontId="21" fillId="0" borderId="0" xfId="0" applyFont="1" applyAlignment="1" applyProtection="1">
      <alignment horizontal="left" vertical="top" wrapText="1"/>
      <protection hidden="1"/>
    </xf>
    <xf numFmtId="164" fontId="0" fillId="0" borderId="0" xfId="0" applyNumberFormat="1" applyProtection="1">
      <protection hidden="1"/>
    </xf>
    <xf numFmtId="0" fontId="23" fillId="0" borderId="0" xfId="0" applyFont="1" applyAlignment="1" applyProtection="1">
      <alignment horizontal="left" vertical="top" wrapText="1"/>
      <protection hidden="1"/>
    </xf>
    <xf numFmtId="0" fontId="24" fillId="0" borderId="0" xfId="0" applyFont="1" applyProtection="1">
      <protection hidden="1"/>
    </xf>
    <xf numFmtId="0" fontId="4" fillId="0" borderId="0" xfId="0" applyFont="1" applyProtection="1">
      <protection hidden="1"/>
    </xf>
    <xf numFmtId="0" fontId="26" fillId="0" borderId="0" xfId="0" applyFont="1" applyProtection="1">
      <protection hidden="1"/>
    </xf>
    <xf numFmtId="164" fontId="3" fillId="3" borderId="26" xfId="2" applyNumberFormat="1" applyBorder="1" applyProtection="1">
      <protection hidden="1"/>
    </xf>
    <xf numFmtId="164" fontId="3" fillId="3" borderId="27" xfId="2" applyNumberFormat="1" applyBorder="1" applyProtection="1">
      <protection hidden="1"/>
    </xf>
    <xf numFmtId="164" fontId="3" fillId="3" borderId="29" xfId="2" applyNumberFormat="1" applyBorder="1" applyProtection="1">
      <protection hidden="1"/>
    </xf>
    <xf numFmtId="0" fontId="3" fillId="3" borderId="30" xfId="2" applyBorder="1" applyProtection="1">
      <protection hidden="1"/>
    </xf>
    <xf numFmtId="0" fontId="3" fillId="3" borderId="31" xfId="2" applyBorder="1" applyProtection="1">
      <protection hidden="1"/>
    </xf>
    <xf numFmtId="0" fontId="8" fillId="0" borderId="35" xfId="0" applyFont="1" applyBorder="1" applyAlignment="1" applyProtection="1">
      <alignment horizontal="center" textRotation="90" wrapText="1"/>
      <protection hidden="1"/>
    </xf>
    <xf numFmtId="0" fontId="8" fillId="0" borderId="36" xfId="0" applyFont="1" applyBorder="1" applyAlignment="1" applyProtection="1">
      <alignment horizontal="center" textRotation="90" wrapText="1"/>
      <protection hidden="1"/>
    </xf>
    <xf numFmtId="164" fontId="3" fillId="3" borderId="37" xfId="2" applyNumberFormat="1" applyBorder="1" applyProtection="1">
      <protection hidden="1"/>
    </xf>
    <xf numFmtId="164" fontId="3" fillId="3" borderId="38" xfId="2" applyNumberFormat="1" applyBorder="1" applyProtection="1">
      <protection hidden="1"/>
    </xf>
    <xf numFmtId="164" fontId="3" fillId="3" borderId="39" xfId="2" applyNumberFormat="1" applyBorder="1" applyProtection="1">
      <protection hidden="1"/>
    </xf>
    <xf numFmtId="164" fontId="3" fillId="3" borderId="40" xfId="2" applyNumberFormat="1" applyBorder="1" applyProtection="1">
      <protection hidden="1"/>
    </xf>
    <xf numFmtId="0" fontId="5" fillId="2" borderId="41" xfId="1" applyBorder="1">
      <protection locked="0"/>
    </xf>
    <xf numFmtId="0" fontId="5" fillId="2" borderId="42" xfId="1" applyBorder="1">
      <protection locked="0"/>
    </xf>
    <xf numFmtId="0" fontId="5" fillId="2" borderId="43" xfId="1" applyBorder="1">
      <protection locked="0"/>
    </xf>
    <xf numFmtId="0" fontId="5" fillId="2" borderId="44" xfId="1" applyBorder="1">
      <protection locked="0"/>
    </xf>
    <xf numFmtId="0" fontId="5" fillId="2" borderId="45" xfId="1" applyBorder="1">
      <protection locked="0"/>
    </xf>
    <xf numFmtId="0" fontId="28" fillId="0" borderId="0" xfId="0" applyFont="1" applyAlignment="1" applyProtection="1">
      <alignment horizontal="right"/>
      <protection hidden="1"/>
    </xf>
    <xf numFmtId="0" fontId="7" fillId="0" borderId="0" xfId="0" applyFont="1" applyAlignment="1" applyProtection="1">
      <alignment horizontal="center" wrapText="1"/>
      <protection hidden="1"/>
    </xf>
    <xf numFmtId="0" fontId="0" fillId="0" borderId="0" xfId="0" applyAlignment="1" applyProtection="1">
      <alignment textRotation="90" wrapText="1"/>
      <protection hidden="1"/>
    </xf>
    <xf numFmtId="0" fontId="15" fillId="0" borderId="17" xfId="3" applyFont="1" applyBorder="1" applyProtection="1">
      <protection locked="0"/>
    </xf>
    <xf numFmtId="0" fontId="17" fillId="0" borderId="0" xfId="0" applyFont="1" applyAlignment="1" applyProtection="1">
      <alignment vertical="top"/>
      <protection hidden="1"/>
    </xf>
    <xf numFmtId="9" fontId="3" fillId="3" borderId="28" xfId="4" applyFont="1" applyFill="1" applyBorder="1" applyProtection="1">
      <protection hidden="1"/>
    </xf>
    <xf numFmtId="0" fontId="25" fillId="0" borderId="46" xfId="0" quotePrefix="1" applyFont="1" applyBorder="1" applyAlignment="1" applyProtection="1">
      <alignment horizontal="left" vertical="top" wrapText="1"/>
      <protection hidden="1"/>
    </xf>
    <xf numFmtId="0" fontId="2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47" xfId="0" applyBorder="1"/>
    <xf numFmtId="0" fontId="0" fillId="0" borderId="13" xfId="0" applyBorder="1"/>
    <xf numFmtId="0" fontId="0" fillId="0" borderId="16" xfId="0" applyBorder="1"/>
    <xf numFmtId="0" fontId="0" fillId="0" borderId="6" xfId="0" applyBorder="1"/>
    <xf numFmtId="0" fontId="0" fillId="0" borderId="7" xfId="0" applyBorder="1"/>
    <xf numFmtId="0" fontId="0" fillId="0" borderId="50" xfId="0" applyBorder="1"/>
    <xf numFmtId="0" fontId="0" fillId="0" borderId="47" xfId="0" applyBorder="1" applyAlignment="1">
      <alignment wrapText="1"/>
    </xf>
    <xf numFmtId="0" fontId="0" fillId="0" borderId="24" xfId="0" applyBorder="1" applyAlignment="1">
      <alignment wrapText="1"/>
    </xf>
    <xf numFmtId="0" fontId="5" fillId="0" borderId="1" xfId="1" applyFill="1" applyBorder="1" applyAlignment="1" applyProtection="1">
      <alignment horizontal="left" wrapText="1"/>
    </xf>
    <xf numFmtId="0" fontId="5" fillId="0" borderId="25" xfId="1" applyFill="1" applyBorder="1" applyAlignment="1" applyProtection="1">
      <alignment horizontal="left" wrapText="1"/>
    </xf>
    <xf numFmtId="0" fontId="23" fillId="0" borderId="4" xfId="0" applyFont="1" applyBorder="1" applyAlignment="1">
      <alignment horizontal="left" vertical="top" wrapText="1"/>
    </xf>
    <xf numFmtId="0" fontId="0" fillId="0" borderId="5" xfId="0" applyBorder="1"/>
    <xf numFmtId="0" fontId="0" fillId="0" borderId="2" xfId="0" applyBorder="1"/>
    <xf numFmtId="0" fontId="0" fillId="0" borderId="54" xfId="0" applyBorder="1" applyAlignment="1">
      <alignment horizontal="left" vertical="top" wrapText="1"/>
    </xf>
    <xf numFmtId="0" fontId="1" fillId="0" borderId="5" xfId="0" applyFont="1" applyBorder="1" applyProtection="1">
      <protection hidden="1"/>
    </xf>
    <xf numFmtId="0" fontId="0" fillId="0" borderId="49" xfId="0" applyBorder="1"/>
    <xf numFmtId="0" fontId="4" fillId="0" borderId="50" xfId="0" applyFont="1" applyBorder="1" applyProtection="1">
      <protection hidden="1"/>
    </xf>
    <xf numFmtId="0" fontId="0" fillId="5" borderId="13" xfId="0" applyFill="1" applyBorder="1" applyProtection="1">
      <protection hidden="1"/>
    </xf>
    <xf numFmtId="0" fontId="21" fillId="5" borderId="0" xfId="0" applyFont="1" applyFill="1" applyAlignment="1" applyProtection="1">
      <alignment horizontal="left" vertical="top" wrapText="1"/>
      <protection hidden="1"/>
    </xf>
    <xf numFmtId="0" fontId="0" fillId="0" borderId="58" xfId="0" applyBorder="1" applyProtection="1">
      <protection hidden="1"/>
    </xf>
    <xf numFmtId="0" fontId="0" fillId="0" borderId="9" xfId="0" applyBorder="1" applyProtection="1">
      <protection hidden="1"/>
    </xf>
    <xf numFmtId="0" fontId="0" fillId="0" borderId="62" xfId="0" applyBorder="1" applyProtection="1">
      <protection hidden="1"/>
    </xf>
    <xf numFmtId="0" fontId="0" fillId="0" borderId="50" xfId="0" applyBorder="1" applyProtection="1">
      <protection hidden="1"/>
    </xf>
    <xf numFmtId="0" fontId="0" fillId="0" borderId="60" xfId="0" applyBorder="1" applyProtection="1">
      <protection hidden="1"/>
    </xf>
    <xf numFmtId="0" fontId="0" fillId="0" borderId="65" xfId="0" applyBorder="1" applyProtection="1">
      <protection hidden="1"/>
    </xf>
    <xf numFmtId="0" fontId="5" fillId="2" borderId="66" xfId="1" applyBorder="1">
      <protection locked="0"/>
    </xf>
    <xf numFmtId="0" fontId="0" fillId="0" borderId="69" xfId="0" applyBorder="1" applyAlignment="1" applyProtection="1">
      <alignment horizontal="center" vertical="center"/>
      <protection hidden="1"/>
    </xf>
    <xf numFmtId="0" fontId="0" fillId="0" borderId="73" xfId="0" applyBorder="1" applyProtection="1">
      <protection hidden="1"/>
    </xf>
    <xf numFmtId="0" fontId="5" fillId="2" borderId="3" xfId="1" applyAlignment="1">
      <alignment wrapText="1"/>
      <protection locked="0"/>
    </xf>
    <xf numFmtId="0" fontId="12" fillId="0" borderId="15" xfId="0" applyFont="1" applyBorder="1" applyAlignment="1" applyProtection="1">
      <alignment vertical="center"/>
      <protection hidden="1"/>
    </xf>
    <xf numFmtId="0" fontId="12" fillId="0" borderId="13" xfId="0" applyFont="1" applyBorder="1" applyAlignment="1" applyProtection="1">
      <alignment vertical="center"/>
      <protection hidden="1"/>
    </xf>
    <xf numFmtId="0" fontId="0" fillId="0" borderId="69" xfId="0" applyBorder="1" applyProtection="1">
      <protection hidden="1"/>
    </xf>
    <xf numFmtId="0" fontId="0" fillId="0" borderId="78" xfId="0" applyBorder="1" applyProtection="1">
      <protection hidden="1"/>
    </xf>
    <xf numFmtId="0" fontId="0" fillId="0" borderId="52" xfId="0" applyBorder="1" applyProtection="1">
      <protection hidden="1"/>
    </xf>
    <xf numFmtId="0" fontId="0" fillId="0" borderId="53" xfId="0" applyBorder="1" applyProtection="1">
      <protection hidden="1"/>
    </xf>
    <xf numFmtId="0" fontId="14" fillId="0" borderId="0" xfId="0" applyFont="1" applyProtection="1">
      <protection hidden="1"/>
    </xf>
    <xf numFmtId="0" fontId="5" fillId="2" borderId="47" xfId="1" applyBorder="1">
      <protection locked="0"/>
    </xf>
    <xf numFmtId="0" fontId="6" fillId="0" borderId="79" xfId="0" applyFont="1" applyBorder="1" applyAlignment="1" applyProtection="1">
      <alignment horizontal="center"/>
      <protection hidden="1"/>
    </xf>
    <xf numFmtId="0" fontId="18" fillId="0" borderId="80" xfId="0" applyFont="1" applyBorder="1" applyProtection="1">
      <protection locked="0" hidden="1"/>
    </xf>
    <xf numFmtId="164" fontId="3" fillId="3" borderId="0" xfId="2" applyNumberFormat="1" applyBorder="1" applyProtection="1">
      <protection hidden="1"/>
    </xf>
    <xf numFmtId="0" fontId="5" fillId="2" borderId="81" xfId="1" applyBorder="1">
      <protection locked="0"/>
    </xf>
    <xf numFmtId="0" fontId="5" fillId="2" borderId="82" xfId="1" applyBorder="1" applyAlignment="1">
      <alignment horizontal="right"/>
      <protection locked="0"/>
    </xf>
    <xf numFmtId="0" fontId="5" fillId="2" borderId="83" xfId="1" applyBorder="1">
      <protection locked="0"/>
    </xf>
    <xf numFmtId="0" fontId="5" fillId="2" borderId="85" xfId="1" applyBorder="1">
      <protection locked="0"/>
    </xf>
    <xf numFmtId="0" fontId="4" fillId="5" borderId="2" xfId="0" applyFont="1" applyFill="1" applyBorder="1" applyProtection="1">
      <protection hidden="1"/>
    </xf>
    <xf numFmtId="0" fontId="5" fillId="2" borderId="11" xfId="1" applyBorder="1">
      <protection locked="0"/>
    </xf>
    <xf numFmtId="0" fontId="3" fillId="3" borderId="75" xfId="2" applyBorder="1" applyProtection="1">
      <protection hidden="1"/>
    </xf>
    <xf numFmtId="0" fontId="5" fillId="2" borderId="19" xfId="1" applyBorder="1">
      <protection locked="0"/>
    </xf>
    <xf numFmtId="0" fontId="5" fillId="2" borderId="20" xfId="1" applyBorder="1">
      <protection locked="0"/>
    </xf>
    <xf numFmtId="0" fontId="3" fillId="3" borderId="89" xfId="2" applyBorder="1" applyProtection="1">
      <protection hidden="1"/>
    </xf>
    <xf numFmtId="0" fontId="18" fillId="0" borderId="90" xfId="0" applyFont="1" applyBorder="1" applyProtection="1">
      <protection locked="0" hidden="1"/>
    </xf>
    <xf numFmtId="0" fontId="45" fillId="0" borderId="0" xfId="0" applyFont="1" applyProtection="1">
      <protection hidden="1"/>
    </xf>
    <xf numFmtId="0" fontId="6" fillId="0" borderId="79" xfId="0" applyFont="1" applyBorder="1" applyAlignment="1" applyProtection="1">
      <alignment horizontal="center" wrapText="1"/>
      <protection hidden="1"/>
    </xf>
    <xf numFmtId="0" fontId="5" fillId="2" borderId="91" xfId="1" applyBorder="1">
      <protection locked="0"/>
    </xf>
    <xf numFmtId="0" fontId="8" fillId="0" borderId="6" xfId="0" applyFont="1" applyBorder="1" applyAlignment="1" applyProtection="1">
      <alignment horizontal="center" textRotation="90" wrapText="1"/>
      <protection hidden="1"/>
    </xf>
    <xf numFmtId="0" fontId="8" fillId="0" borderId="61" xfId="0" applyFont="1" applyBorder="1" applyAlignment="1" applyProtection="1">
      <alignment horizontal="center" textRotation="90" wrapText="1"/>
      <protection hidden="1"/>
    </xf>
    <xf numFmtId="0" fontId="48" fillId="4" borderId="92" xfId="0" quotePrefix="1" applyFont="1" applyFill="1" applyBorder="1" applyAlignment="1" applyProtection="1">
      <alignment horizontal="left" vertical="center" wrapText="1"/>
      <protection hidden="1"/>
    </xf>
    <xf numFmtId="0" fontId="1" fillId="0" borderId="1" xfId="0" applyFont="1" applyBorder="1" applyAlignment="1" applyProtection="1">
      <alignment wrapText="1"/>
      <protection hidden="1"/>
    </xf>
    <xf numFmtId="0" fontId="1" fillId="0" borderId="25" xfId="0" applyFont="1" applyBorder="1" applyAlignment="1" applyProtection="1">
      <alignment wrapText="1"/>
      <protection hidden="1"/>
    </xf>
    <xf numFmtId="0" fontId="1" fillId="0" borderId="93" xfId="0" applyFont="1" applyBorder="1" applyAlignment="1" applyProtection="1">
      <alignment horizontal="right"/>
      <protection hidden="1"/>
    </xf>
    <xf numFmtId="0" fontId="3" fillId="3" borderId="23" xfId="2" applyBorder="1"/>
    <xf numFmtId="0" fontId="49" fillId="0" borderId="93" xfId="0" applyFont="1" applyBorder="1" applyAlignment="1" applyProtection="1">
      <alignment horizontal="right"/>
      <protection hidden="1"/>
    </xf>
    <xf numFmtId="0" fontId="0" fillId="0" borderId="94" xfId="0" applyBorder="1" applyProtection="1">
      <protection hidden="1"/>
    </xf>
    <xf numFmtId="164" fontId="3" fillId="3" borderId="95" xfId="2" applyNumberFormat="1" applyBorder="1" applyAlignment="1" applyProtection="1">
      <alignment horizontal="right"/>
      <protection hidden="1"/>
    </xf>
    <xf numFmtId="0" fontId="1" fillId="0" borderId="96" xfId="0" applyFont="1" applyBorder="1" applyProtection="1">
      <protection hidden="1"/>
    </xf>
    <xf numFmtId="0" fontId="1" fillId="0" borderId="97" xfId="0" applyFont="1" applyBorder="1" applyProtection="1">
      <protection hidden="1"/>
    </xf>
    <xf numFmtId="0" fontId="1" fillId="0" borderId="98" xfId="0" applyFont="1" applyBorder="1" applyProtection="1">
      <protection hidden="1"/>
    </xf>
    <xf numFmtId="0" fontId="0" fillId="0" borderId="98" xfId="0" applyBorder="1" applyAlignment="1" applyProtection="1">
      <alignment horizontal="center"/>
      <protection hidden="1"/>
    </xf>
    <xf numFmtId="0" fontId="5" fillId="6" borderId="99" xfId="1" applyFill="1" applyBorder="1">
      <protection locked="0"/>
    </xf>
    <xf numFmtId="0" fontId="0" fillId="6" borderId="100" xfId="0" applyFill="1" applyBorder="1" applyProtection="1">
      <protection locked="0"/>
    </xf>
    <xf numFmtId="0" fontId="34" fillId="6" borderId="100" xfId="0" applyFont="1" applyFill="1" applyBorder="1" applyProtection="1">
      <protection locked="0"/>
    </xf>
    <xf numFmtId="0" fontId="5" fillId="2" borderId="87" xfId="1" applyBorder="1" applyAlignment="1">
      <protection locked="0"/>
    </xf>
    <xf numFmtId="0" fontId="5" fillId="2" borderId="26" xfId="1" applyBorder="1" applyAlignment="1">
      <protection locked="0"/>
    </xf>
    <xf numFmtId="0" fontId="3" fillId="3" borderId="101" xfId="2" applyBorder="1" applyProtection="1">
      <protection hidden="1"/>
    </xf>
    <xf numFmtId="0" fontId="18" fillId="0" borderId="102" xfId="0" applyFont="1" applyBorder="1" applyProtection="1">
      <protection locked="0" hidden="1"/>
    </xf>
    <xf numFmtId="0" fontId="0" fillId="6" borderId="103" xfId="0" applyFill="1" applyBorder="1" applyProtection="1">
      <protection locked="0"/>
    </xf>
    <xf numFmtId="0" fontId="34" fillId="6" borderId="103" xfId="0" applyFont="1" applyFill="1" applyBorder="1" applyProtection="1">
      <protection locked="0"/>
    </xf>
    <xf numFmtId="0" fontId="5" fillId="2" borderId="11" xfId="1" applyBorder="1" applyAlignment="1">
      <protection locked="0"/>
    </xf>
    <xf numFmtId="0" fontId="5" fillId="2" borderId="3" xfId="1" applyAlignment="1">
      <protection locked="0"/>
    </xf>
    <xf numFmtId="0" fontId="5" fillId="6" borderId="104" xfId="1" applyFill="1" applyBorder="1">
      <protection locked="0"/>
    </xf>
    <xf numFmtId="0" fontId="0" fillId="6" borderId="105" xfId="0" applyFill="1" applyBorder="1" applyProtection="1">
      <protection locked="0"/>
    </xf>
    <xf numFmtId="0" fontId="34" fillId="6" borderId="105" xfId="0" applyFont="1" applyFill="1" applyBorder="1" applyProtection="1">
      <protection locked="0"/>
    </xf>
    <xf numFmtId="0" fontId="5" fillId="2" borderId="19" xfId="1" applyBorder="1" applyAlignment="1">
      <protection locked="0"/>
    </xf>
    <xf numFmtId="0" fontId="5" fillId="2" borderId="20" xfId="1" applyBorder="1" applyAlignment="1">
      <protection locked="0"/>
    </xf>
    <xf numFmtId="0" fontId="50" fillId="0" borderId="106" xfId="0" applyFont="1" applyBorder="1" applyProtection="1">
      <protection hidden="1"/>
    </xf>
    <xf numFmtId="0" fontId="0" fillId="0" borderId="107" xfId="0" applyBorder="1" applyAlignment="1" applyProtection="1">
      <alignment horizontal="center"/>
      <protection hidden="1"/>
    </xf>
    <xf numFmtId="0" fontId="5" fillId="6" borderId="109" xfId="1" applyFill="1" applyBorder="1">
      <protection locked="0"/>
    </xf>
    <xf numFmtId="0" fontId="0" fillId="6" borderId="110" xfId="0" applyFill="1" applyBorder="1" applyProtection="1">
      <protection locked="0"/>
    </xf>
    <xf numFmtId="0" fontId="47" fillId="0" borderId="106" xfId="0" applyFont="1" applyBorder="1" applyProtection="1">
      <protection hidden="1"/>
    </xf>
    <xf numFmtId="0" fontId="0" fillId="0" borderId="107" xfId="0" applyBorder="1" applyProtection="1">
      <protection hidden="1"/>
    </xf>
    <xf numFmtId="0" fontId="5" fillId="2" borderId="112" xfId="1" applyBorder="1" applyAlignment="1">
      <protection locked="0"/>
    </xf>
    <xf numFmtId="0" fontId="5" fillId="2" borderId="85" xfId="1" applyBorder="1" applyAlignment="1">
      <protection locked="0"/>
    </xf>
    <xf numFmtId="0" fontId="5" fillId="2" borderId="88" xfId="1" applyBorder="1" applyAlignment="1">
      <protection locked="0"/>
    </xf>
    <xf numFmtId="0" fontId="0" fillId="0" borderId="113" xfId="0" applyBorder="1" applyAlignment="1" applyProtection="1">
      <alignment textRotation="90" wrapText="1"/>
      <protection hidden="1"/>
    </xf>
    <xf numFmtId="164" fontId="3" fillId="3" borderId="114" xfId="2" applyNumberFormat="1" applyBorder="1" applyProtection="1">
      <protection hidden="1"/>
    </xf>
    <xf numFmtId="9" fontId="3" fillId="3" borderId="95" xfId="4" applyFont="1" applyFill="1" applyBorder="1" applyAlignment="1" applyProtection="1">
      <alignment horizontal="right"/>
      <protection hidden="1"/>
    </xf>
    <xf numFmtId="0" fontId="5" fillId="2" borderId="26" xfId="1" applyBorder="1">
      <protection locked="0"/>
    </xf>
    <xf numFmtId="0" fontId="5" fillId="2" borderId="84" xfId="1" applyBorder="1">
      <protection locked="0"/>
    </xf>
    <xf numFmtId="0" fontId="3" fillId="3" borderId="77" xfId="2" applyBorder="1" applyProtection="1">
      <protection hidden="1"/>
    </xf>
    <xf numFmtId="164" fontId="3" fillId="3" borderId="93" xfId="2" applyNumberFormat="1" applyBorder="1" applyProtection="1">
      <protection hidden="1"/>
    </xf>
    <xf numFmtId="0" fontId="5" fillId="2" borderId="115" xfId="1" applyBorder="1">
      <protection locked="0"/>
    </xf>
    <xf numFmtId="0" fontId="17" fillId="0" borderId="0" xfId="0" applyFont="1" applyAlignment="1" applyProtection="1">
      <alignment horizontal="center" vertical="top"/>
      <protection hidden="1"/>
    </xf>
    <xf numFmtId="0" fontId="22" fillId="4" borderId="0" xfId="0" quotePrefix="1" applyFont="1" applyFill="1" applyAlignment="1" applyProtection="1">
      <alignment horizontal="left" vertical="center" wrapText="1"/>
      <protection hidden="1"/>
    </xf>
    <xf numFmtId="0" fontId="22" fillId="4" borderId="0" xfId="0" applyFont="1" applyFill="1" applyAlignment="1" applyProtection="1">
      <alignment horizontal="left" vertical="center" wrapText="1"/>
      <protection hidden="1"/>
    </xf>
    <xf numFmtId="0" fontId="5" fillId="2" borderId="63" xfId="1" applyBorder="1" applyAlignment="1">
      <alignment horizontal="left"/>
      <protection locked="0"/>
    </xf>
    <xf numFmtId="0" fontId="5" fillId="2" borderId="64" xfId="1" applyBorder="1" applyAlignment="1">
      <alignment horizontal="left"/>
      <protection locked="0"/>
    </xf>
    <xf numFmtId="0" fontId="4" fillId="0" borderId="4" xfId="0" applyFont="1" applyBorder="1" applyAlignment="1" applyProtection="1">
      <alignment horizontal="center"/>
      <protection hidden="1"/>
    </xf>
    <xf numFmtId="0" fontId="4" fillId="0" borderId="5" xfId="0" applyFont="1" applyBorder="1" applyAlignment="1" applyProtection="1">
      <alignment horizontal="center"/>
      <protection hidden="1"/>
    </xf>
    <xf numFmtId="0" fontId="4" fillId="0" borderId="86" xfId="0" applyFont="1" applyBorder="1" applyAlignment="1" applyProtection="1">
      <alignment horizontal="center"/>
      <protection hidden="1"/>
    </xf>
    <xf numFmtId="0" fontId="0" fillId="0" borderId="58" xfId="0" applyBorder="1" applyAlignment="1" applyProtection="1">
      <alignment horizontal="center"/>
      <protection hidden="1"/>
    </xf>
    <xf numFmtId="0" fontId="0" fillId="0" borderId="59" xfId="0" applyBorder="1" applyAlignment="1" applyProtection="1">
      <alignment horizontal="center"/>
      <protection hidden="1"/>
    </xf>
    <xf numFmtId="0" fontId="5" fillId="2" borderId="74" xfId="1" applyBorder="1" applyAlignment="1">
      <alignment horizontal="center"/>
      <protection locked="0"/>
    </xf>
    <xf numFmtId="0" fontId="5" fillId="2" borderId="75" xfId="1" applyBorder="1" applyAlignment="1">
      <alignment horizontal="center"/>
      <protection locked="0"/>
    </xf>
    <xf numFmtId="0" fontId="5" fillId="2" borderId="3" xfId="1" applyAlignment="1">
      <alignment horizontal="left"/>
      <protection locked="0"/>
    </xf>
    <xf numFmtId="0" fontId="1" fillId="0" borderId="5" xfId="0" applyFont="1" applyBorder="1" applyProtection="1">
      <protection hidden="1"/>
    </xf>
    <xf numFmtId="0" fontId="1" fillId="0" borderId="5" xfId="0" applyFont="1" applyBorder="1"/>
    <xf numFmtId="0" fontId="1" fillId="0" borderId="2" xfId="0" applyFont="1" applyBorder="1"/>
    <xf numFmtId="0" fontId="0" fillId="0" borderId="103" xfId="0" applyBorder="1" applyProtection="1">
      <protection locked="0"/>
    </xf>
    <xf numFmtId="0" fontId="0" fillId="0" borderId="108" xfId="0" applyBorder="1" applyProtection="1">
      <protection locked="0"/>
    </xf>
    <xf numFmtId="0" fontId="0" fillId="0" borderId="110" xfId="0" applyBorder="1" applyProtection="1">
      <protection locked="0"/>
    </xf>
    <xf numFmtId="0" fontId="0" fillId="0" borderId="111" xfId="0" applyBorder="1" applyProtection="1">
      <protection locked="0"/>
    </xf>
    <xf numFmtId="0" fontId="43" fillId="0" borderId="67" xfId="0" applyFont="1" applyBorder="1" applyAlignment="1" applyProtection="1">
      <alignment horizontal="center" vertical="center"/>
      <protection hidden="1"/>
    </xf>
    <xf numFmtId="0" fontId="43" fillId="0" borderId="77" xfId="0" applyFont="1" applyBorder="1" applyAlignment="1" applyProtection="1">
      <alignment horizontal="center" vertical="center"/>
      <protection hidden="1"/>
    </xf>
    <xf numFmtId="0" fontId="11" fillId="0" borderId="68" xfId="0" applyFont="1" applyBorder="1" applyAlignment="1" applyProtection="1">
      <alignment horizontal="left" vertical="center"/>
      <protection hidden="1"/>
    </xf>
    <xf numFmtId="0" fontId="0" fillId="0" borderId="69" xfId="0" applyBorder="1" applyAlignment="1">
      <alignment horizontal="left"/>
    </xf>
    <xf numFmtId="0" fontId="0" fillId="0" borderId="70" xfId="0" applyBorder="1" applyAlignment="1">
      <alignment horizontal="left"/>
    </xf>
    <xf numFmtId="0" fontId="39" fillId="0" borderId="71" xfId="0" applyFont="1" applyBorder="1" applyAlignment="1" applyProtection="1">
      <alignment horizontal="left" vertical="center"/>
      <protection hidden="1"/>
    </xf>
    <xf numFmtId="0" fontId="40" fillId="0" borderId="56" xfId="0" applyFont="1" applyBorder="1" applyAlignment="1">
      <alignment horizontal="left"/>
    </xf>
    <xf numFmtId="0" fontId="0" fillId="0" borderId="55" xfId="0" applyBorder="1" applyAlignment="1" applyProtection="1">
      <alignment horizontal="center" vertical="center"/>
      <protection hidden="1"/>
    </xf>
    <xf numFmtId="0" fontId="0" fillId="0" borderId="72" xfId="0" applyBorder="1"/>
    <xf numFmtId="1" fontId="20" fillId="2" borderId="55" xfId="1" applyNumberFormat="1" applyFont="1" applyBorder="1" applyAlignment="1">
      <alignment horizontal="center" vertical="center"/>
      <protection locked="0"/>
    </xf>
    <xf numFmtId="1" fontId="0" fillId="0" borderId="57" xfId="0" applyNumberFormat="1" applyBorder="1" applyAlignment="1" applyProtection="1">
      <alignment horizontal="center" vertical="center"/>
      <protection locked="0"/>
    </xf>
    <xf numFmtId="0" fontId="20" fillId="2" borderId="11"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2"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20" fillId="2" borderId="20" xfId="1" applyFont="1" applyBorder="1" applyAlignment="1">
      <alignment horizontal="left" vertical="top" wrapText="1"/>
      <protection locked="0"/>
    </xf>
    <xf numFmtId="0" fontId="20" fillId="2" borderId="21" xfId="1" applyFont="1" applyBorder="1" applyAlignment="1">
      <alignment horizontal="left" vertical="top" wrapText="1"/>
      <protection locked="0"/>
    </xf>
    <xf numFmtId="0" fontId="42" fillId="2" borderId="11" xfId="3" applyFont="1" applyFill="1" applyBorder="1" applyAlignment="1" applyProtection="1">
      <alignment horizontal="left" vertical="top" wrapText="1"/>
      <protection locked="0"/>
    </xf>
    <xf numFmtId="0" fontId="42" fillId="2" borderId="3" xfId="3" applyFont="1" applyFill="1" applyBorder="1" applyAlignment="1" applyProtection="1">
      <alignment horizontal="left" vertical="top" wrapText="1"/>
      <protection locked="0"/>
    </xf>
    <xf numFmtId="0" fontId="42" fillId="2" borderId="12" xfId="3" applyFont="1" applyFill="1" applyBorder="1" applyAlignment="1" applyProtection="1">
      <alignment horizontal="left" vertical="top" wrapText="1"/>
      <protection locked="0"/>
    </xf>
    <xf numFmtId="0" fontId="42" fillId="2" borderId="19" xfId="3" applyFont="1" applyFill="1" applyBorder="1" applyAlignment="1" applyProtection="1">
      <alignment horizontal="left" vertical="top" wrapText="1"/>
      <protection locked="0"/>
    </xf>
    <xf numFmtId="0" fontId="42" fillId="2" borderId="20" xfId="3" applyFont="1" applyFill="1" applyBorder="1" applyAlignment="1" applyProtection="1">
      <alignment horizontal="left" vertical="top" wrapText="1"/>
      <protection locked="0"/>
    </xf>
    <xf numFmtId="0" fontId="42" fillId="2" borderId="21" xfId="3" applyFont="1" applyFill="1" applyBorder="1" applyAlignment="1" applyProtection="1">
      <alignment horizontal="left" vertical="top" wrapText="1"/>
      <protection locked="0"/>
    </xf>
    <xf numFmtId="0" fontId="12" fillId="0" borderId="15" xfId="0" applyFont="1" applyBorder="1" applyAlignment="1" applyProtection="1">
      <alignment horizontal="left" vertical="top" wrapText="1"/>
      <protection hidden="1"/>
    </xf>
    <xf numFmtId="0" fontId="12" fillId="0" borderId="13" xfId="0" applyFont="1" applyBorder="1" applyAlignment="1" applyProtection="1">
      <alignment horizontal="left" vertical="top" wrapText="1"/>
      <protection hidden="1"/>
    </xf>
    <xf numFmtId="0" fontId="12" fillId="0" borderId="16" xfId="0" applyFont="1" applyBorder="1" applyAlignment="1" applyProtection="1">
      <alignment horizontal="left" vertical="top" wrapText="1"/>
      <protection hidden="1"/>
    </xf>
    <xf numFmtId="0" fontId="12" fillId="0" borderId="6" xfId="0" applyFont="1" applyBorder="1" applyAlignment="1" applyProtection="1">
      <alignment horizontal="left" vertical="top" wrapText="1"/>
      <protection hidden="1"/>
    </xf>
    <xf numFmtId="0" fontId="12" fillId="0" borderId="0" xfId="0" applyFont="1" applyAlignment="1" applyProtection="1">
      <alignment horizontal="left" vertical="top" wrapText="1"/>
      <protection hidden="1"/>
    </xf>
    <xf numFmtId="0" fontId="12" fillId="0" borderId="7" xfId="0" applyFont="1" applyBorder="1" applyAlignment="1" applyProtection="1">
      <alignment horizontal="left" vertical="top" wrapText="1"/>
      <protection hidden="1"/>
    </xf>
    <xf numFmtId="0" fontId="43" fillId="0" borderId="67" xfId="0" applyFont="1" applyBorder="1" applyAlignment="1" applyProtection="1">
      <alignment horizontal="left" vertical="top" wrapText="1"/>
      <protection hidden="1"/>
    </xf>
    <xf numFmtId="0" fontId="43" fillId="0" borderId="77" xfId="0" applyFont="1" applyBorder="1" applyAlignment="1" applyProtection="1">
      <alignment horizontal="left" vertical="top" wrapText="1"/>
      <protection hidden="1"/>
    </xf>
    <xf numFmtId="0" fontId="41" fillId="0" borderId="76" xfId="0" applyFont="1" applyBorder="1" applyAlignment="1" applyProtection="1">
      <alignment horizontal="left" vertical="top" wrapText="1"/>
      <protection hidden="1"/>
    </xf>
    <xf numFmtId="0" fontId="41" fillId="0" borderId="67" xfId="0" applyFont="1" applyBorder="1" applyAlignment="1" applyProtection="1">
      <alignment horizontal="left" vertical="top" wrapText="1"/>
      <protection hidden="1"/>
    </xf>
    <xf numFmtId="0" fontId="2" fillId="0" borderId="0" xfId="0" applyFont="1" applyAlignment="1" applyProtection="1">
      <alignment horizontal="left" vertical="center" wrapText="1"/>
      <protection hidden="1"/>
    </xf>
    <xf numFmtId="0" fontId="20" fillId="2" borderId="23" xfId="1" applyFont="1" applyBorder="1" applyAlignment="1">
      <alignment horizontal="left" vertical="top"/>
      <protection locked="0"/>
    </xf>
    <xf numFmtId="0" fontId="20" fillId="2" borderId="48" xfId="1" applyFont="1" applyBorder="1" applyAlignment="1">
      <alignment horizontal="left" vertical="top"/>
      <protection locked="0"/>
    </xf>
    <xf numFmtId="0" fontId="10" fillId="0" borderId="0" xfId="0" applyFont="1" applyAlignment="1" applyProtection="1">
      <alignment horizontal="center"/>
      <protection hidden="1"/>
    </xf>
    <xf numFmtId="0" fontId="16" fillId="0" borderId="0" xfId="0" applyFont="1" applyAlignment="1" applyProtection="1">
      <alignment horizontal="center"/>
      <protection hidden="1"/>
    </xf>
    <xf numFmtId="0" fontId="0" fillId="0" borderId="5" xfId="0" applyBorder="1" applyAlignment="1" applyProtection="1">
      <alignment horizontal="left"/>
      <protection hidden="1"/>
    </xf>
    <xf numFmtId="0" fontId="0" fillId="0" borderId="2" xfId="0" applyBorder="1" applyAlignment="1" applyProtection="1">
      <alignment horizontal="left"/>
      <protection hidden="1"/>
    </xf>
    <xf numFmtId="0" fontId="0" fillId="0" borderId="0" xfId="0" applyAlignment="1" applyProtection="1">
      <alignment horizontal="left"/>
      <protection hidden="1"/>
    </xf>
    <xf numFmtId="0" fontId="0" fillId="0" borderId="7" xfId="0" applyBorder="1" applyAlignment="1" applyProtection="1">
      <alignment horizontal="left"/>
      <protection hidden="1"/>
    </xf>
    <xf numFmtId="0" fontId="0" fillId="0" borderId="1" xfId="0" applyBorder="1" applyAlignment="1" applyProtection="1">
      <alignment horizontal="left"/>
      <protection hidden="1"/>
    </xf>
    <xf numFmtId="0" fontId="0" fillId="0" borderId="25" xfId="0" applyBorder="1" applyAlignment="1" applyProtection="1">
      <alignment horizontal="left"/>
      <protection hidden="1"/>
    </xf>
    <xf numFmtId="0" fontId="19" fillId="2" borderId="11"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2" xfId="1" applyFont="1" applyBorder="1" applyAlignment="1">
      <alignment horizontal="left" vertical="top" wrapText="1"/>
      <protection locked="0"/>
    </xf>
    <xf numFmtId="0" fontId="12" fillId="0" borderId="15" xfId="0" applyFont="1" applyBorder="1" applyAlignment="1" applyProtection="1">
      <alignment horizontal="left"/>
      <protection hidden="1"/>
    </xf>
    <xf numFmtId="0" fontId="12" fillId="0" borderId="13" xfId="0" applyFont="1" applyBorder="1" applyAlignment="1" applyProtection="1">
      <alignment horizontal="left"/>
      <protection hidden="1"/>
    </xf>
    <xf numFmtId="0" fontId="12" fillId="0" borderId="16" xfId="0" applyFont="1" applyBorder="1" applyAlignment="1" applyProtection="1">
      <alignment horizontal="left"/>
      <protection hidden="1"/>
    </xf>
    <xf numFmtId="0" fontId="0" fillId="0" borderId="0" xfId="0" applyProtection="1">
      <protection hidden="1"/>
    </xf>
    <xf numFmtId="0" fontId="12" fillId="0" borderId="76" xfId="0" applyFont="1" applyBorder="1" applyAlignment="1" applyProtection="1">
      <alignment horizontal="left" vertical="top" wrapText="1"/>
      <protection hidden="1"/>
    </xf>
    <xf numFmtId="0" fontId="12" fillId="0" borderId="67" xfId="0" applyFont="1" applyBorder="1" applyAlignment="1" applyProtection="1">
      <alignment horizontal="left" vertical="top" wrapText="1"/>
      <protection hidden="1"/>
    </xf>
    <xf numFmtId="0" fontId="43" fillId="0" borderId="0" xfId="0" applyFont="1" applyAlignment="1" applyProtection="1">
      <alignment horizontal="center" vertical="center" wrapText="1"/>
      <protection hidden="1"/>
    </xf>
    <xf numFmtId="0" fontId="43" fillId="0" borderId="7" xfId="0" applyFont="1" applyBorder="1" applyAlignment="1" applyProtection="1">
      <alignment horizontal="center" vertical="center" wrapText="1"/>
      <protection hidden="1"/>
    </xf>
    <xf numFmtId="0" fontId="43" fillId="0" borderId="67" xfId="0" applyFont="1" applyBorder="1" applyAlignment="1" applyProtection="1">
      <alignment horizontal="center" vertical="center" wrapText="1"/>
      <protection hidden="1"/>
    </xf>
    <xf numFmtId="0" fontId="43" fillId="0" borderId="77" xfId="0" applyFont="1" applyBorder="1" applyAlignment="1" applyProtection="1">
      <alignment horizontal="center" vertical="center" wrapText="1"/>
      <protection hidden="1"/>
    </xf>
    <xf numFmtId="0" fontId="44" fillId="0" borderId="0" xfId="0" applyFont="1" applyAlignment="1" applyProtection="1">
      <alignment horizontal="center" vertical="center"/>
      <protection hidden="1"/>
    </xf>
    <xf numFmtId="0" fontId="44" fillId="0" borderId="7" xfId="0" applyFont="1" applyBorder="1" applyAlignment="1" applyProtection="1">
      <alignment horizontal="center" vertical="center"/>
      <protection hidden="1"/>
    </xf>
    <xf numFmtId="0" fontId="44" fillId="0" borderId="14" xfId="0" applyFont="1" applyBorder="1" applyAlignment="1" applyProtection="1">
      <alignment horizontal="center" vertical="center"/>
      <protection hidden="1"/>
    </xf>
    <xf numFmtId="0" fontId="44" fillId="0" borderId="18" xfId="0" applyFont="1" applyBorder="1" applyAlignment="1" applyProtection="1">
      <alignment horizontal="center" vertical="center"/>
      <protection hidden="1"/>
    </xf>
    <xf numFmtId="0" fontId="5" fillId="2" borderId="51" xfId="1" applyBorder="1" applyAlignment="1">
      <alignment horizontal="left" wrapText="1"/>
      <protection locked="0"/>
    </xf>
    <xf numFmtId="0" fontId="5" fillId="2" borderId="52" xfId="1" applyBorder="1" applyAlignment="1">
      <alignment horizontal="left" wrapText="1"/>
      <protection locked="0"/>
    </xf>
    <xf numFmtId="0" fontId="5" fillId="2" borderId="53" xfId="1" applyBorder="1" applyAlignment="1">
      <alignment horizontal="left" wrapText="1"/>
      <protection locked="0"/>
    </xf>
    <xf numFmtId="0" fontId="5" fillId="2" borderId="55" xfId="1" applyBorder="1" applyAlignment="1">
      <alignment horizontal="left" wrapText="1"/>
      <protection locked="0"/>
    </xf>
    <xf numFmtId="0" fontId="5" fillId="2" borderId="56" xfId="1" applyBorder="1" applyAlignment="1">
      <alignment horizontal="left" wrapText="1"/>
      <protection locked="0"/>
    </xf>
    <xf numFmtId="0" fontId="5" fillId="2" borderId="57"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4" borderId="6" xfId="0" quotePrefix="1" applyFont="1" applyFill="1" applyBorder="1" applyAlignment="1">
      <alignment horizontal="left" vertical="top" wrapText="1"/>
    </xf>
    <xf numFmtId="0" fontId="22" fillId="4" borderId="0" xfId="0" applyFont="1" applyFill="1" applyAlignment="1">
      <alignment horizontal="left" vertical="top" wrapText="1"/>
    </xf>
    <xf numFmtId="0" fontId="22" fillId="4" borderId="7" xfId="0" applyFont="1" applyFill="1" applyBorder="1" applyAlignment="1">
      <alignment horizontal="left" vertical="top" wrapText="1"/>
    </xf>
    <xf numFmtId="0" fontId="33" fillId="4" borderId="24" xfId="3" quotePrefix="1" applyFont="1" applyFill="1" applyBorder="1" applyAlignment="1" applyProtection="1">
      <alignment horizontal="left" vertical="top" wrapText="1"/>
    </xf>
    <xf numFmtId="0" fontId="33" fillId="4" borderId="1" xfId="3" applyFont="1" applyFill="1" applyBorder="1" applyAlignment="1" applyProtection="1">
      <alignment horizontal="left" vertical="top" wrapText="1"/>
    </xf>
    <xf numFmtId="0" fontId="33" fillId="4" borderId="25" xfId="3" applyFont="1" applyFill="1" applyBorder="1" applyAlignment="1" applyProtection="1">
      <alignment horizontal="left" vertical="top" wrapText="1"/>
    </xf>
    <xf numFmtId="49" fontId="5" fillId="2" borderId="23" xfId="1" applyNumberFormat="1" applyBorder="1" applyAlignment="1">
      <alignment horizontal="left"/>
      <protection locked="0"/>
    </xf>
    <xf numFmtId="49" fontId="5" fillId="2" borderId="48" xfId="1" applyNumberFormat="1" applyBorder="1" applyAlignment="1">
      <alignment horizontal="left"/>
      <protection locked="0"/>
    </xf>
    <xf numFmtId="49" fontId="5" fillId="2" borderId="51" xfId="1" applyNumberFormat="1" applyBorder="1" applyAlignment="1">
      <alignment horizontal="left"/>
      <protection locked="0"/>
    </xf>
    <xf numFmtId="49" fontId="5" fillId="2" borderId="52" xfId="1" applyNumberFormat="1" applyBorder="1" applyAlignment="1">
      <alignment horizontal="left"/>
      <protection locked="0"/>
    </xf>
    <xf numFmtId="49" fontId="5" fillId="2" borderId="53" xfId="1" applyNumberFormat="1" applyBorder="1" applyAlignment="1">
      <alignment horizontal="left"/>
      <protection locked="0"/>
    </xf>
    <xf numFmtId="0" fontId="0" fillId="0" borderId="51" xfId="0" applyBorder="1"/>
    <xf numFmtId="0" fontId="0" fillId="0" borderId="52" xfId="0" applyBorder="1"/>
    <xf numFmtId="0" fontId="0" fillId="0" borderId="53" xfId="0" applyBorder="1"/>
    <xf numFmtId="0" fontId="27" fillId="0" borderId="0" xfId="0" applyFont="1" applyAlignment="1" applyProtection="1">
      <alignment horizontal="right"/>
      <protection hidden="1"/>
    </xf>
    <xf numFmtId="0" fontId="27" fillId="0" borderId="8" xfId="0" applyFont="1" applyBorder="1" applyAlignment="1" applyProtection="1">
      <alignment horizontal="right"/>
      <protection hidden="1"/>
    </xf>
    <xf numFmtId="0" fontId="4" fillId="0" borderId="32" xfId="0" applyFont="1" applyBorder="1" applyAlignment="1" applyProtection="1">
      <alignment horizontal="center"/>
      <protection hidden="1"/>
    </xf>
    <xf numFmtId="0" fontId="4" fillId="0" borderId="33" xfId="0" applyFont="1" applyBorder="1" applyAlignment="1" applyProtection="1">
      <alignment horizontal="center"/>
      <protection hidden="1"/>
    </xf>
    <xf numFmtId="0" fontId="4" fillId="0" borderId="34" xfId="0" applyFont="1" applyBorder="1" applyAlignment="1" applyProtection="1">
      <alignment horizontal="center"/>
      <protection hidden="1"/>
    </xf>
    <xf numFmtId="0" fontId="22" fillId="4" borderId="0" xfId="0" quotePrefix="1" applyFont="1" applyFill="1" applyAlignment="1" applyProtection="1">
      <alignment horizontal="left" vertical="top" wrapText="1"/>
      <protection hidden="1"/>
    </xf>
    <xf numFmtId="0" fontId="22" fillId="4" borderId="0" xfId="0" applyFont="1" applyFill="1" applyAlignment="1" applyProtection="1">
      <alignment horizontal="left" vertical="top" wrapText="1"/>
      <protection hidden="1"/>
    </xf>
  </cellXfs>
  <cellStyles count="5">
    <cellStyle name="Calculation" xfId="2" builtinId="22" customBuiltin="1"/>
    <cellStyle name="Hyperlink" xfId="3" builtinId="8"/>
    <cellStyle name="Input" xfId="1" builtinId="20" customBuiltin="1"/>
    <cellStyle name="Normal" xfId="0" builtinId="0"/>
    <cellStyle name="Per cent" xfId="4" builtinId="5"/>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41046" TargetMode="External"/><Relationship Id="rId13" Type="http://schemas.openxmlformats.org/officeDocument/2006/relationships/hyperlink" Target="https://kurser.dtu.dk/course/2024-2025/41031" TargetMode="External"/><Relationship Id="rId3" Type="http://schemas.openxmlformats.org/officeDocument/2006/relationships/hyperlink" Target="https://kurser.dtu.dk/course/2024-2025/02402" TargetMode="External"/><Relationship Id="rId7" Type="http://schemas.openxmlformats.org/officeDocument/2006/relationships/hyperlink" Target="https://kurser.dtu.dk/course/2024-2025/02002" TargetMode="External"/><Relationship Id="rId12" Type="http://schemas.openxmlformats.org/officeDocument/2006/relationships/hyperlink" Target="https://kurser.dtu.dk/course/2024-2025/41013" TargetMode="External"/><Relationship Id="rId2" Type="http://schemas.openxmlformats.org/officeDocument/2006/relationships/hyperlink" Target="https://kurser.dtu.dk/course/2024-2025/01002" TargetMode="External"/><Relationship Id="rId1" Type="http://schemas.openxmlformats.org/officeDocument/2006/relationships/hyperlink" Target="https://kurser.dtu.dk/course/2024-2025/01001" TargetMode="External"/><Relationship Id="rId6" Type="http://schemas.openxmlformats.org/officeDocument/2006/relationships/hyperlink" Target="https://kurser.dtu.dk/course/2024-2025/27020" TargetMode="External"/><Relationship Id="rId11" Type="http://schemas.openxmlformats.org/officeDocument/2006/relationships/hyperlink" Target="https://kurser.dtu.dk/course/2024-2025/41029" TargetMode="External"/><Relationship Id="rId5" Type="http://schemas.openxmlformats.org/officeDocument/2006/relationships/hyperlink" Target="https://kurser.dtu.dk/course/2024-2025/26020" TargetMode="External"/><Relationship Id="rId15" Type="http://schemas.openxmlformats.org/officeDocument/2006/relationships/image" Target="../media/image1.png"/><Relationship Id="rId10" Type="http://schemas.openxmlformats.org/officeDocument/2006/relationships/hyperlink" Target="https://kurser.dtu.dk/course/2024-2025/41028" TargetMode="External"/><Relationship Id="rId4" Type="http://schemas.openxmlformats.org/officeDocument/2006/relationships/hyperlink" Target="https://kurser.dtu.dk/course/2024-2025/10060" TargetMode="External"/><Relationship Id="rId9" Type="http://schemas.openxmlformats.org/officeDocument/2006/relationships/hyperlink" Target="https://kurser.dtu.dk/course/2024-2025/41612" TargetMode="External"/><Relationship Id="rId14" Type="http://schemas.openxmlformats.org/officeDocument/2006/relationships/hyperlink" Target="https://kurser.dtu.dk/course/2024-2025/41011" TargetMode="External"/></Relationships>
</file>

<file path=xl/drawings/drawing1.xml><?xml version="1.0" encoding="utf-8"?>
<xdr:wsDr xmlns:xdr="http://schemas.openxmlformats.org/drawingml/2006/spreadsheetDrawing" xmlns:a="http://schemas.openxmlformats.org/drawingml/2006/main">
  <xdr:twoCellAnchor>
    <xdr:from>
      <xdr:col>3</xdr:col>
      <xdr:colOff>357189</xdr:colOff>
      <xdr:row>21</xdr:row>
      <xdr:rowOff>1004888</xdr:rowOff>
    </xdr:from>
    <xdr:to>
      <xdr:col>3</xdr:col>
      <xdr:colOff>604839</xdr:colOff>
      <xdr:row>21</xdr:row>
      <xdr:rowOff>2862263</xdr:rowOff>
    </xdr:to>
    <xdr:grpSp>
      <xdr:nvGrpSpPr>
        <xdr:cNvPr id="5" name="Group 4">
          <a:extLst>
            <a:ext uri="{FF2B5EF4-FFF2-40B4-BE49-F238E27FC236}">
              <a16:creationId xmlns:a16="http://schemas.microsoft.com/office/drawing/2014/main" id="{DF69A3D7-7C08-7E01-088B-D8494992F4B9}"/>
            </a:ext>
          </a:extLst>
        </xdr:cNvPr>
        <xdr:cNvGrpSpPr/>
      </xdr:nvGrpSpPr>
      <xdr:grpSpPr>
        <a:xfrm rot="16200000">
          <a:off x="4572001" y="6419851"/>
          <a:ext cx="1857375" cy="247650"/>
          <a:chOff x="10458450" y="5986462"/>
          <a:chExt cx="1857375" cy="247650"/>
        </a:xfrm>
      </xdr:grpSpPr>
      <xdr:sp macro="" textlink="">
        <xdr:nvSpPr>
          <xdr:cNvPr id="2" name="TextBox 1">
            <a:hlinkClick xmlns:r="http://schemas.openxmlformats.org/officeDocument/2006/relationships" r:id="rId1"/>
            <a:extLst>
              <a:ext uri="{FF2B5EF4-FFF2-40B4-BE49-F238E27FC236}">
                <a16:creationId xmlns:a16="http://schemas.microsoft.com/office/drawing/2014/main" id="{3939E207-2170-47EC-828F-5C1E7B792B77}"/>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01001</a:t>
            </a:r>
          </a:p>
        </xdr:txBody>
      </xdr:sp>
      <xdr:sp macro="" textlink="">
        <xdr:nvSpPr>
          <xdr:cNvPr id="3" name="TextBox 2">
            <a:hlinkClick xmlns:r="http://schemas.openxmlformats.org/officeDocument/2006/relationships" r:id="rId2"/>
            <a:extLst>
              <a:ext uri="{FF2B5EF4-FFF2-40B4-BE49-F238E27FC236}">
                <a16:creationId xmlns:a16="http://schemas.microsoft.com/office/drawing/2014/main" id="{34B01D72-EF91-D488-91AF-D939A84816B5}"/>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01002</a:t>
            </a:r>
          </a:p>
        </xdr:txBody>
      </xdr:sp>
      <xdr:sp macro="" textlink="">
        <xdr:nvSpPr>
          <xdr:cNvPr id="4" name="TextBox 3">
            <a:hlinkClick xmlns:r="http://schemas.openxmlformats.org/officeDocument/2006/relationships" r:id="rId3"/>
            <a:extLst>
              <a:ext uri="{FF2B5EF4-FFF2-40B4-BE49-F238E27FC236}">
                <a16:creationId xmlns:a16="http://schemas.microsoft.com/office/drawing/2014/main" id="{A1234256-3158-3677-EFA0-ACDAF19C8083}"/>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02402</a:t>
            </a:r>
          </a:p>
        </xdr:txBody>
      </xdr:sp>
    </xdr:grpSp>
    <xdr:clientData/>
  </xdr:twoCellAnchor>
  <xdr:twoCellAnchor>
    <xdr:from>
      <xdr:col>4</xdr:col>
      <xdr:colOff>338140</xdr:colOff>
      <xdr:row>21</xdr:row>
      <xdr:rowOff>1004888</xdr:rowOff>
    </xdr:from>
    <xdr:to>
      <xdr:col>4</xdr:col>
      <xdr:colOff>585790</xdr:colOff>
      <xdr:row>21</xdr:row>
      <xdr:rowOff>2862263</xdr:rowOff>
    </xdr:to>
    <xdr:grpSp>
      <xdr:nvGrpSpPr>
        <xdr:cNvPr id="6" name="Group 5">
          <a:extLst>
            <a:ext uri="{FF2B5EF4-FFF2-40B4-BE49-F238E27FC236}">
              <a16:creationId xmlns:a16="http://schemas.microsoft.com/office/drawing/2014/main" id="{C36302F8-22AF-4280-B72E-834581DC5937}"/>
            </a:ext>
          </a:extLst>
        </xdr:cNvPr>
        <xdr:cNvGrpSpPr/>
      </xdr:nvGrpSpPr>
      <xdr:grpSpPr>
        <a:xfrm rot="16200000">
          <a:off x="5162552" y="6419851"/>
          <a:ext cx="1857375" cy="247650"/>
          <a:chOff x="10458450" y="5986462"/>
          <a:chExt cx="1857375" cy="247650"/>
        </a:xfrm>
      </xdr:grpSpPr>
      <xdr:sp macro="" textlink="">
        <xdr:nvSpPr>
          <xdr:cNvPr id="7" name="TextBox 6">
            <a:hlinkClick xmlns:r="http://schemas.openxmlformats.org/officeDocument/2006/relationships" r:id="rId4"/>
            <a:extLst>
              <a:ext uri="{FF2B5EF4-FFF2-40B4-BE49-F238E27FC236}">
                <a16:creationId xmlns:a16="http://schemas.microsoft.com/office/drawing/2014/main" id="{1EC3573D-BA62-D247-C8F3-CC1F93673FA1}"/>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10060</a:t>
            </a:r>
          </a:p>
        </xdr:txBody>
      </xdr:sp>
      <xdr:sp macro="" textlink="">
        <xdr:nvSpPr>
          <xdr:cNvPr id="8" name="TextBox 7">
            <a:hlinkClick xmlns:r="http://schemas.openxmlformats.org/officeDocument/2006/relationships" r:id="rId5"/>
            <a:extLst>
              <a:ext uri="{FF2B5EF4-FFF2-40B4-BE49-F238E27FC236}">
                <a16:creationId xmlns:a16="http://schemas.microsoft.com/office/drawing/2014/main" id="{C5C16B49-A2B2-DA88-A487-B291D89B12CF}"/>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26020</a:t>
            </a:r>
          </a:p>
        </xdr:txBody>
      </xdr:sp>
      <xdr:sp macro="" textlink="">
        <xdr:nvSpPr>
          <xdr:cNvPr id="9" name="TextBox 8">
            <a:hlinkClick xmlns:r="http://schemas.openxmlformats.org/officeDocument/2006/relationships" r:id="rId6"/>
            <a:extLst>
              <a:ext uri="{FF2B5EF4-FFF2-40B4-BE49-F238E27FC236}">
                <a16:creationId xmlns:a16="http://schemas.microsoft.com/office/drawing/2014/main" id="{C9778AAD-2FBA-BA88-61FB-F0D9120453BB}"/>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27020</a:t>
            </a:r>
          </a:p>
        </xdr:txBody>
      </xdr:sp>
    </xdr:grpSp>
    <xdr:clientData/>
  </xdr:twoCellAnchor>
  <xdr:twoCellAnchor>
    <xdr:from>
      <xdr:col>5</xdr:col>
      <xdr:colOff>319091</xdr:colOff>
      <xdr:row>21</xdr:row>
      <xdr:rowOff>2262188</xdr:rowOff>
    </xdr:from>
    <xdr:to>
      <xdr:col>5</xdr:col>
      <xdr:colOff>566741</xdr:colOff>
      <xdr:row>21</xdr:row>
      <xdr:rowOff>2862263</xdr:rowOff>
    </xdr:to>
    <xdr:sp macro="" textlink="">
      <xdr:nvSpPr>
        <xdr:cNvPr id="11" name="TextBox 10">
          <a:hlinkClick xmlns:r="http://schemas.openxmlformats.org/officeDocument/2006/relationships" r:id="rId7"/>
          <a:extLst>
            <a:ext uri="{FF2B5EF4-FFF2-40B4-BE49-F238E27FC236}">
              <a16:creationId xmlns:a16="http://schemas.microsoft.com/office/drawing/2014/main" id="{30DB3BAE-CD7D-AD38-AF65-8BC74BD756CF}"/>
            </a:ext>
          </a:extLst>
        </xdr:cNvPr>
        <xdr:cNvSpPr txBox="1"/>
      </xdr:nvSpPr>
      <xdr:spPr>
        <a:xfrm rot="16200000">
          <a:off x="6381753" y="7048501"/>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02002</a:t>
          </a:r>
        </a:p>
      </xdr:txBody>
    </xdr:sp>
    <xdr:clientData/>
  </xdr:twoCellAnchor>
  <xdr:twoCellAnchor>
    <xdr:from>
      <xdr:col>6</xdr:col>
      <xdr:colOff>300042</xdr:colOff>
      <xdr:row>21</xdr:row>
      <xdr:rowOff>2262188</xdr:rowOff>
    </xdr:from>
    <xdr:to>
      <xdr:col>6</xdr:col>
      <xdr:colOff>547692</xdr:colOff>
      <xdr:row>21</xdr:row>
      <xdr:rowOff>2862263</xdr:rowOff>
    </xdr:to>
    <xdr:sp macro="" textlink="">
      <xdr:nvSpPr>
        <xdr:cNvPr id="14" name="TextBox 13">
          <a:hlinkClick xmlns:r="http://schemas.openxmlformats.org/officeDocument/2006/relationships" r:id="rId8"/>
          <a:extLst>
            <a:ext uri="{FF2B5EF4-FFF2-40B4-BE49-F238E27FC236}">
              <a16:creationId xmlns:a16="http://schemas.microsoft.com/office/drawing/2014/main" id="{43D5223C-EE3E-3A4C-DE7B-0EF6D0A7A193}"/>
            </a:ext>
          </a:extLst>
        </xdr:cNvPr>
        <xdr:cNvSpPr txBox="1"/>
      </xdr:nvSpPr>
      <xdr:spPr>
        <a:xfrm rot="16200000">
          <a:off x="6972304" y="7048501"/>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41046</a:t>
          </a:r>
        </a:p>
      </xdr:txBody>
    </xdr:sp>
    <xdr:clientData/>
  </xdr:twoCellAnchor>
  <xdr:twoCellAnchor>
    <xdr:from>
      <xdr:col>7</xdr:col>
      <xdr:colOff>280993</xdr:colOff>
      <xdr:row>21</xdr:row>
      <xdr:rowOff>357190</xdr:rowOff>
    </xdr:from>
    <xdr:to>
      <xdr:col>7</xdr:col>
      <xdr:colOff>528643</xdr:colOff>
      <xdr:row>21</xdr:row>
      <xdr:rowOff>2862264</xdr:rowOff>
    </xdr:to>
    <xdr:grpSp>
      <xdr:nvGrpSpPr>
        <xdr:cNvPr id="24" name="Group 23">
          <a:extLst>
            <a:ext uri="{FF2B5EF4-FFF2-40B4-BE49-F238E27FC236}">
              <a16:creationId xmlns:a16="http://schemas.microsoft.com/office/drawing/2014/main" id="{9C8C3BBE-9F4D-3E21-4641-700B289A6237}"/>
            </a:ext>
          </a:extLst>
        </xdr:cNvPr>
        <xdr:cNvGrpSpPr/>
      </xdr:nvGrpSpPr>
      <xdr:grpSpPr>
        <a:xfrm>
          <a:off x="7739068" y="4967290"/>
          <a:ext cx="247650" cy="2505074"/>
          <a:chOff x="10272720" y="4595814"/>
          <a:chExt cx="247650" cy="2505074"/>
        </a:xfrm>
      </xdr:grpSpPr>
      <xdr:grpSp>
        <xdr:nvGrpSpPr>
          <xdr:cNvPr id="15" name="Group 14">
            <a:extLst>
              <a:ext uri="{FF2B5EF4-FFF2-40B4-BE49-F238E27FC236}">
                <a16:creationId xmlns:a16="http://schemas.microsoft.com/office/drawing/2014/main" id="{5C456ACD-FF0D-F12E-3D37-248B83AD4352}"/>
              </a:ext>
            </a:extLst>
          </xdr:cNvPr>
          <xdr:cNvGrpSpPr/>
        </xdr:nvGrpSpPr>
        <xdr:grpSpPr>
          <a:xfrm rot="16200000">
            <a:off x="9467857" y="6048376"/>
            <a:ext cx="1857375" cy="247650"/>
            <a:chOff x="10458450" y="5986462"/>
            <a:chExt cx="1857375" cy="247650"/>
          </a:xfrm>
        </xdr:grpSpPr>
        <xdr:sp macro="" textlink="">
          <xdr:nvSpPr>
            <xdr:cNvPr id="16" name="TextBox 15">
              <a:hlinkClick xmlns:r="http://schemas.openxmlformats.org/officeDocument/2006/relationships" r:id="rId9"/>
              <a:extLst>
                <a:ext uri="{FF2B5EF4-FFF2-40B4-BE49-F238E27FC236}">
                  <a16:creationId xmlns:a16="http://schemas.microsoft.com/office/drawing/2014/main" id="{BC2A9822-6645-D3F4-8ED2-929B71606E66}"/>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41612</a:t>
              </a:r>
            </a:p>
          </xdr:txBody>
        </xdr:sp>
        <xdr:sp macro="" textlink="">
          <xdr:nvSpPr>
            <xdr:cNvPr id="17" name="TextBox 16">
              <a:hlinkClick xmlns:r="http://schemas.openxmlformats.org/officeDocument/2006/relationships" r:id="rId10"/>
              <a:extLst>
                <a:ext uri="{FF2B5EF4-FFF2-40B4-BE49-F238E27FC236}">
                  <a16:creationId xmlns:a16="http://schemas.microsoft.com/office/drawing/2014/main" id="{56AC382D-767D-A1C2-A562-36B3FCC88DCC}"/>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41028</a:t>
              </a:r>
            </a:p>
          </xdr:txBody>
        </xdr:sp>
        <xdr:sp macro="" textlink="">
          <xdr:nvSpPr>
            <xdr:cNvPr id="18" name="TextBox 17">
              <a:hlinkClick xmlns:r="http://schemas.openxmlformats.org/officeDocument/2006/relationships" r:id="rId11"/>
              <a:extLst>
                <a:ext uri="{FF2B5EF4-FFF2-40B4-BE49-F238E27FC236}">
                  <a16:creationId xmlns:a16="http://schemas.microsoft.com/office/drawing/2014/main" id="{45A4389D-1094-A62F-2EFE-F313DB292BAA}"/>
                </a:ext>
              </a:extLst>
            </xdr:cNvPr>
            <xdr:cNvSpPr txBox="1"/>
          </xdr:nvSpPr>
          <xdr:spPr>
            <a:xfrm>
              <a:off x="117157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41029</a:t>
              </a:r>
            </a:p>
          </xdr:txBody>
        </xdr:sp>
      </xdr:grpSp>
      <xdr:sp macro="" textlink="">
        <xdr:nvSpPr>
          <xdr:cNvPr id="19" name="TextBox 18">
            <a:hlinkClick xmlns:r="http://schemas.openxmlformats.org/officeDocument/2006/relationships" r:id="rId12"/>
            <a:extLst>
              <a:ext uri="{FF2B5EF4-FFF2-40B4-BE49-F238E27FC236}">
                <a16:creationId xmlns:a16="http://schemas.microsoft.com/office/drawing/2014/main" id="{A035515D-58B2-43F5-1A35-C7C3BECCAE01}"/>
              </a:ext>
            </a:extLst>
          </xdr:cNvPr>
          <xdr:cNvSpPr txBox="1"/>
        </xdr:nvSpPr>
        <xdr:spPr>
          <a:xfrm rot="16200000">
            <a:off x="10096507" y="4772027"/>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41013</a:t>
            </a:r>
          </a:p>
        </xdr:txBody>
      </xdr:sp>
    </xdr:grpSp>
    <xdr:clientData/>
  </xdr:twoCellAnchor>
  <xdr:twoCellAnchor>
    <xdr:from>
      <xdr:col>8</xdr:col>
      <xdr:colOff>261946</xdr:colOff>
      <xdr:row>21</xdr:row>
      <xdr:rowOff>1633538</xdr:rowOff>
    </xdr:from>
    <xdr:to>
      <xdr:col>8</xdr:col>
      <xdr:colOff>509596</xdr:colOff>
      <xdr:row>21</xdr:row>
      <xdr:rowOff>2862263</xdr:rowOff>
    </xdr:to>
    <xdr:grpSp>
      <xdr:nvGrpSpPr>
        <xdr:cNvPr id="26" name="Group 25">
          <a:extLst>
            <a:ext uri="{FF2B5EF4-FFF2-40B4-BE49-F238E27FC236}">
              <a16:creationId xmlns:a16="http://schemas.microsoft.com/office/drawing/2014/main" id="{75CF837A-2641-167C-29B4-50CDD3D2634E}"/>
            </a:ext>
          </a:extLst>
        </xdr:cNvPr>
        <xdr:cNvGrpSpPr/>
      </xdr:nvGrpSpPr>
      <xdr:grpSpPr>
        <a:xfrm rot="16200000">
          <a:off x="7839083" y="6734176"/>
          <a:ext cx="1228725" cy="247650"/>
          <a:chOff x="10458450" y="5986462"/>
          <a:chExt cx="1228725" cy="247650"/>
        </a:xfrm>
      </xdr:grpSpPr>
      <xdr:sp macro="" textlink="">
        <xdr:nvSpPr>
          <xdr:cNvPr id="28" name="TextBox 27">
            <a:hlinkClick xmlns:r="http://schemas.openxmlformats.org/officeDocument/2006/relationships" r:id="rId13"/>
            <a:extLst>
              <a:ext uri="{FF2B5EF4-FFF2-40B4-BE49-F238E27FC236}">
                <a16:creationId xmlns:a16="http://schemas.microsoft.com/office/drawing/2014/main" id="{67CB3310-A137-1651-FAE8-9556D707FBDF}"/>
              </a:ext>
            </a:extLst>
          </xdr:cNvPr>
          <xdr:cNvSpPr txBox="1"/>
        </xdr:nvSpPr>
        <xdr:spPr>
          <a:xfrm>
            <a:off x="1045845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41031</a:t>
            </a:r>
          </a:p>
        </xdr:txBody>
      </xdr:sp>
      <xdr:sp macro="" textlink="">
        <xdr:nvSpPr>
          <xdr:cNvPr id="29" name="TextBox 28">
            <a:hlinkClick xmlns:r="http://schemas.openxmlformats.org/officeDocument/2006/relationships" r:id="rId14"/>
            <a:extLst>
              <a:ext uri="{FF2B5EF4-FFF2-40B4-BE49-F238E27FC236}">
                <a16:creationId xmlns:a16="http://schemas.microsoft.com/office/drawing/2014/main" id="{D7A243CD-A187-F8FE-6ED2-D2C41D8DCF32}"/>
              </a:ext>
            </a:extLst>
          </xdr:cNvPr>
          <xdr:cNvSpPr txBox="1"/>
        </xdr:nvSpPr>
        <xdr:spPr>
          <a:xfrm>
            <a:off x="11087100" y="5986462"/>
            <a:ext cx="6000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3366FF"/>
                </a:solidFill>
              </a:rPr>
              <a:t>41011</a:t>
            </a:r>
          </a:p>
        </xdr:txBody>
      </xdr:sp>
    </xdr:grpSp>
    <xdr:clientData/>
  </xdr:twoCellAnchor>
  <xdr:twoCellAnchor editAs="oneCell">
    <xdr:from>
      <xdr:col>11</xdr:col>
      <xdr:colOff>28575</xdr:colOff>
      <xdr:row>2</xdr:row>
      <xdr:rowOff>9525</xdr:rowOff>
    </xdr:from>
    <xdr:to>
      <xdr:col>11</xdr:col>
      <xdr:colOff>2942861</xdr:colOff>
      <xdr:row>2</xdr:row>
      <xdr:rowOff>704763</xdr:rowOff>
    </xdr:to>
    <xdr:pic>
      <xdr:nvPicPr>
        <xdr:cNvPr id="10" name="Picture 9">
          <a:extLst>
            <a:ext uri="{FF2B5EF4-FFF2-40B4-BE49-F238E27FC236}">
              <a16:creationId xmlns:a16="http://schemas.microsoft.com/office/drawing/2014/main" id="{2D1ABB41-653C-4154-8C3F-D7090895384D}"/>
            </a:ext>
          </a:extLst>
        </xdr:cNvPr>
        <xdr:cNvPicPr>
          <a:picLocks noChangeAspect="1"/>
        </xdr:cNvPicPr>
      </xdr:nvPicPr>
      <xdr:blipFill>
        <a:blip xmlns:r="http://schemas.openxmlformats.org/officeDocument/2006/relationships" r:embed="rId15"/>
        <a:stretch>
          <a:fillRect/>
        </a:stretch>
      </xdr:blipFill>
      <xdr:spPr>
        <a:xfrm>
          <a:off x="9925050" y="3905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Users/moing/Downloads/Premapping%20international%20updated%2027-01-2021/Advanced%20Materials%20and%20Healthcare%20Enginee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171"/>
  <sheetViews>
    <sheetView tabSelected="1" topLeftCell="A124" zoomScaleNormal="100" workbookViewId="0">
      <selection activeCell="C133" sqref="C133"/>
    </sheetView>
  </sheetViews>
  <sheetFormatPr defaultColWidth="9.140625" defaultRowHeight="15"/>
  <cols>
    <col min="1" max="1" width="55.140625" style="9" bestFit="1" customWidth="1"/>
    <col min="2" max="2" width="11" style="9" customWidth="1"/>
    <col min="3" max="4" width="9.140625" style="9"/>
    <col min="5" max="5" width="9.140625" style="9" bestFit="1" customWidth="1"/>
    <col min="6" max="6" width="9.140625" style="9"/>
    <col min="7" max="7" width="9.140625" style="9" customWidth="1"/>
    <col min="8" max="11" width="9.140625" style="9"/>
    <col min="12" max="12" width="49" style="9" customWidth="1"/>
    <col min="13" max="13" width="31.140625" style="9" customWidth="1"/>
    <col min="14" max="16384" width="9.140625" style="9"/>
  </cols>
  <sheetData>
    <row r="1" spans="1:18" ht="15" customHeight="1">
      <c r="A1" s="163" t="str">
        <f>CONCATENATE(Setup!$B$2, " (sheet 1 of 2)")</f>
        <v>Design &amp; Innovation (sheet 1 of 2)</v>
      </c>
      <c r="B1" s="163"/>
      <c r="C1" s="163"/>
      <c r="D1" s="163"/>
      <c r="E1" s="163"/>
      <c r="F1" s="163"/>
      <c r="G1" s="163"/>
      <c r="H1" s="163"/>
      <c r="I1" s="163"/>
      <c r="J1" s="163"/>
      <c r="K1" s="163"/>
      <c r="L1" s="56"/>
      <c r="M1" s="113" t="s">
        <v>434</v>
      </c>
    </row>
    <row r="2" spans="1:18" ht="15" customHeight="1">
      <c r="A2" s="163"/>
      <c r="B2" s="163"/>
      <c r="C2" s="163"/>
      <c r="D2" s="163"/>
      <c r="E2" s="163"/>
      <c r="F2" s="163"/>
      <c r="G2" s="163"/>
      <c r="H2" s="163"/>
      <c r="I2" s="163"/>
      <c r="J2" s="163"/>
      <c r="K2" s="163"/>
      <c r="L2" s="56"/>
      <c r="M2" s="113" t="s">
        <v>435</v>
      </c>
    </row>
    <row r="3" spans="1:18" ht="61.9" customHeight="1">
      <c r="A3" s="164" t="s">
        <v>469</v>
      </c>
      <c r="B3" s="165"/>
      <c r="C3" s="165"/>
      <c r="D3" s="165"/>
      <c r="E3" s="165"/>
      <c r="F3" s="165"/>
      <c r="G3" s="165"/>
      <c r="H3" s="165"/>
      <c r="I3" s="165"/>
      <c r="J3" s="165"/>
      <c r="K3" s="165"/>
      <c r="M3" s="113" t="s">
        <v>436</v>
      </c>
    </row>
    <row r="4" spans="1:18" ht="15.75">
      <c r="A4" s="32" t="s">
        <v>391</v>
      </c>
      <c r="B4" s="80"/>
      <c r="C4" s="80"/>
      <c r="D4" s="80"/>
      <c r="E4" s="80"/>
      <c r="F4" s="80"/>
      <c r="G4" s="80"/>
      <c r="H4" s="80"/>
      <c r="I4" s="80"/>
      <c r="J4" s="80"/>
      <c r="K4" s="80"/>
      <c r="L4" s="30"/>
      <c r="M4" s="113" t="s">
        <v>437</v>
      </c>
    </row>
    <row r="5" spans="1:18">
      <c r="A5" s="81" t="s">
        <v>285</v>
      </c>
      <c r="B5" s="175"/>
      <c r="C5" s="175"/>
      <c r="D5" s="175"/>
      <c r="E5" s="175"/>
      <c r="F5" s="175"/>
      <c r="G5" s="175"/>
      <c r="H5" s="175"/>
      <c r="I5" s="175"/>
      <c r="J5" s="175"/>
      <c r="K5" s="175"/>
      <c r="L5" s="6"/>
      <c r="M5" s="113" t="s">
        <v>0</v>
      </c>
    </row>
    <row r="6" spans="1:18">
      <c r="A6" s="82" t="s">
        <v>283</v>
      </c>
      <c r="B6" s="175"/>
      <c r="C6" s="175"/>
      <c r="D6" s="175"/>
      <c r="E6" s="175"/>
      <c r="F6" s="175"/>
      <c r="G6" s="175"/>
      <c r="H6" s="175"/>
      <c r="I6" s="175"/>
      <c r="J6" s="175"/>
      <c r="K6" s="175"/>
      <c r="L6" s="6"/>
    </row>
    <row r="7" spans="1:18">
      <c r="A7" s="83" t="s">
        <v>284</v>
      </c>
      <c r="B7" s="175"/>
      <c r="C7" s="175"/>
      <c r="D7" s="175"/>
      <c r="E7" s="175"/>
      <c r="F7" s="175"/>
      <c r="G7" s="175"/>
      <c r="H7" s="175"/>
      <c r="I7" s="175"/>
      <c r="J7" s="175"/>
      <c r="K7" s="175"/>
      <c r="L7" s="6"/>
    </row>
    <row r="9" spans="1:18">
      <c r="A9" s="33" t="s">
        <v>390</v>
      </c>
    </row>
    <row r="10" spans="1:18">
      <c r="A10" s="84" t="s">
        <v>278</v>
      </c>
      <c r="B10" s="166"/>
      <c r="C10" s="166"/>
      <c r="D10" s="166"/>
      <c r="E10" s="166"/>
      <c r="F10" s="166"/>
      <c r="G10" s="166"/>
      <c r="H10" s="166"/>
      <c r="I10" s="166"/>
      <c r="J10" s="166"/>
      <c r="K10" s="167"/>
      <c r="L10" s="7"/>
    </row>
    <row r="11" spans="1:18">
      <c r="A11" s="89" t="s">
        <v>438</v>
      </c>
      <c r="B11" s="173"/>
      <c r="C11" s="173"/>
      <c r="D11" s="173"/>
      <c r="E11" s="173"/>
      <c r="F11" s="173"/>
      <c r="G11" s="173"/>
      <c r="H11" s="173"/>
      <c r="I11" s="173"/>
      <c r="J11" s="173"/>
      <c r="K11" s="174"/>
      <c r="L11" s="7"/>
    </row>
    <row r="12" spans="1:18">
      <c r="A12" s="85" t="s">
        <v>286</v>
      </c>
      <c r="B12" s="1"/>
      <c r="C12" s="171"/>
      <c r="D12" s="172"/>
      <c r="E12" s="172"/>
      <c r="F12" s="172"/>
      <c r="G12" s="172"/>
      <c r="H12" s="172"/>
      <c r="I12" s="172"/>
      <c r="J12" s="172"/>
      <c r="K12" s="172"/>
    </row>
    <row r="13" spans="1:18">
      <c r="A13" s="86" t="s">
        <v>282</v>
      </c>
      <c r="B13" s="87"/>
    </row>
    <row r="14" spans="1:18">
      <c r="R14" s="31"/>
    </row>
    <row r="15" spans="1:18">
      <c r="A15" s="34" t="s">
        <v>389</v>
      </c>
    </row>
    <row r="16" spans="1:18">
      <c r="A16" s="81" t="s">
        <v>279</v>
      </c>
      <c r="B16" s="102"/>
      <c r="I16" s="9" t="s">
        <v>455</v>
      </c>
      <c r="K16" s="101" t="str">
        <f>IFERROR(SUMPRODUCT(B25:B123,C25:C123)/SUM(B25:B123)," ")</f>
        <v xml:space="preserve"> </v>
      </c>
      <c r="L16" s="7" t="s">
        <v>385</v>
      </c>
    </row>
    <row r="17" spans="1:13">
      <c r="A17" s="82" t="s">
        <v>280</v>
      </c>
      <c r="B17" s="103"/>
      <c r="H17" s="9" t="s">
        <v>456</v>
      </c>
      <c r="K17" s="101" t="str">
        <f>IFERROR(SUMPRODUCT(D23:J23,D24:J24)/(SUM(D23:J23))," ")</f>
        <v xml:space="preserve"> </v>
      </c>
      <c r="L17" s="7" t="s">
        <v>387</v>
      </c>
    </row>
    <row r="18" spans="1:13">
      <c r="A18" s="83" t="s">
        <v>281</v>
      </c>
      <c r="B18" s="104"/>
      <c r="L18" s="7"/>
    </row>
    <row r="20" spans="1:13" ht="15.75" thickBot="1"/>
    <row r="21" spans="1:13">
      <c r="A21" s="78" t="s">
        <v>388</v>
      </c>
      <c r="B21" s="79"/>
      <c r="C21" s="79"/>
      <c r="D21" s="168" t="s">
        <v>403</v>
      </c>
      <c r="E21" s="169"/>
      <c r="F21" s="169"/>
      <c r="G21" s="169"/>
      <c r="H21" s="169"/>
      <c r="I21" s="169"/>
      <c r="J21" s="170"/>
      <c r="K21" s="106"/>
    </row>
    <row r="22" spans="1:13" ht="255.75" customHeight="1" thickBot="1">
      <c r="A22" s="118" t="s">
        <v>470</v>
      </c>
      <c r="B22" s="119" t="s">
        <v>471</v>
      </c>
      <c r="C22" s="120" t="s">
        <v>472</v>
      </c>
      <c r="D22" s="116" t="str">
        <f>Setup!B5</f>
        <v xml:space="preserve">Mathematics &amp; Statistics
</v>
      </c>
      <c r="E22" s="10" t="str">
        <f>Setup!B6</f>
        <v xml:space="preserve">Physics, Chemistry, Biology
 </v>
      </c>
      <c r="F22" s="10" t="str">
        <f>Setup!B7</f>
        <v xml:space="preserve">Programming, Software Development
 </v>
      </c>
      <c r="G22" s="10" t="str">
        <f>Setup!B8</f>
        <v xml:space="preserve">Mechanics &amp; Materials
 </v>
      </c>
      <c r="H22" s="10" t="str">
        <f>Setup!B9</f>
        <v xml:space="preserve">Systematic Design Methods
 </v>
      </c>
      <c r="I22" s="10" t="str">
        <f>Setup!B10</f>
        <v xml:space="preserve">Industrial Design &amp; User Centric Design
 </v>
      </c>
      <c r="J22" s="117" t="str">
        <f>Setup!B11</f>
        <v>Project in Engineering Design or Product Development</v>
      </c>
      <c r="K22" s="155" t="s">
        <v>0</v>
      </c>
    </row>
    <row r="23" spans="1:13" ht="15" customHeight="1" thickBot="1">
      <c r="A23" s="121" t="s">
        <v>473</v>
      </c>
      <c r="B23" s="122">
        <f>SUM(B25:B123,B125:B144)</f>
        <v>0</v>
      </c>
      <c r="C23" s="22"/>
      <c r="D23" s="156">
        <f t="shared" ref="D23:I23" si="0">IFERROR(SUMPRODUCT($B$25:$B$144,D$25:D$144)/100,"")</f>
        <v>0</v>
      </c>
      <c r="E23" s="156">
        <f t="shared" si="0"/>
        <v>0</v>
      </c>
      <c r="F23" s="156">
        <f t="shared" si="0"/>
        <v>0</v>
      </c>
      <c r="G23" s="156">
        <f t="shared" si="0"/>
        <v>0</v>
      </c>
      <c r="H23" s="156">
        <f t="shared" si="0"/>
        <v>0</v>
      </c>
      <c r="I23" s="156">
        <f t="shared" si="0"/>
        <v>0</v>
      </c>
      <c r="J23" s="156">
        <f>IFERROR(SUMPRODUCT($B$25:$B$144,J$25:J$144)/100,"")</f>
        <v>0</v>
      </c>
      <c r="K23" s="157" t="str">
        <f>IFERROR((B23-SUM(D23:J23))/B23,"")</f>
        <v/>
      </c>
    </row>
    <row r="24" spans="1:13" ht="28.5" thickBot="1">
      <c r="A24" s="123" t="s">
        <v>474</v>
      </c>
      <c r="B24" s="124"/>
      <c r="C24" s="125">
        <f>IFERROR(AVERAGE(C25:C123),)</f>
        <v>0</v>
      </c>
      <c r="D24" s="156">
        <f>IFERROR(SUMPRODUCT($B$25:$B$123,$C$25:$C$123,D25:D123)/SUMPRODUCT($B$25:$B$123,D25:D123),)</f>
        <v>0</v>
      </c>
      <c r="E24" s="156">
        <f>IFERROR(SUMPRODUCT($B$25:$B$123,$C$25:$C$123,E25:E123)/SUMPRODUCT($B$25:$B$123,E25:E123),)</f>
        <v>0</v>
      </c>
      <c r="F24" s="156">
        <f t="shared" ref="F24:J24" si="1">IFERROR(SUMPRODUCT($B$25:$B$123,$C$25:$C$123,F25:F123)/SUMPRODUCT($B$25:$B$123,F25:F123),)</f>
        <v>0</v>
      </c>
      <c r="G24" s="156">
        <f t="shared" si="1"/>
        <v>0</v>
      </c>
      <c r="H24" s="156">
        <f t="shared" si="1"/>
        <v>0</v>
      </c>
      <c r="I24" s="156">
        <f t="shared" si="1"/>
        <v>0</v>
      </c>
      <c r="J24" s="156">
        <f t="shared" si="1"/>
        <v>0</v>
      </c>
      <c r="K24" s="161">
        <f>IFERROR(SUMPRODUCT($B$25:$B$123,$C$25:$C$123,K25:K123)/SUMPRODUCT($B$25:$B$123,J25:J123),0)</f>
        <v>0</v>
      </c>
      <c r="L24" s="114" t="s">
        <v>460</v>
      </c>
      <c r="M24" s="99" t="s">
        <v>457</v>
      </c>
    </row>
    <row r="25" spans="1:13">
      <c r="A25" s="1" t="s">
        <v>277</v>
      </c>
      <c r="B25" s="1"/>
      <c r="C25" s="4"/>
      <c r="D25" s="162"/>
      <c r="E25" s="158"/>
      <c r="F25" s="158"/>
      <c r="G25" s="158"/>
      <c r="H25" s="158"/>
      <c r="I25" s="158"/>
      <c r="J25" s="159"/>
      <c r="K25" s="160" t="str">
        <f>IF(ISBLANK(B25)," ",100-SUM(D25:J25))</f>
        <v xml:space="preserve"> </v>
      </c>
      <c r="L25" s="100"/>
      <c r="M25" s="100"/>
    </row>
    <row r="26" spans="1:13">
      <c r="A26" s="1" t="s">
        <v>287</v>
      </c>
      <c r="B26" s="1"/>
      <c r="C26" s="4"/>
      <c r="D26" s="107"/>
      <c r="E26" s="1"/>
      <c r="F26" s="1"/>
      <c r="G26" s="1"/>
      <c r="H26" s="1"/>
      <c r="I26" s="1"/>
      <c r="J26" s="105"/>
      <c r="K26" s="108" t="str">
        <f t="shared" ref="K26:K89" si="2">IF(ISBLANK(B26)," ",100-SUM(D26:J26))</f>
        <v xml:space="preserve"> </v>
      </c>
      <c r="L26" s="100"/>
      <c r="M26" s="100"/>
    </row>
    <row r="27" spans="1:13">
      <c r="A27" s="1" t="s">
        <v>288</v>
      </c>
      <c r="B27" s="1"/>
      <c r="C27" s="4"/>
      <c r="D27" s="107"/>
      <c r="E27" s="1"/>
      <c r="F27" s="1"/>
      <c r="G27" s="1"/>
      <c r="H27" s="1"/>
      <c r="I27" s="1"/>
      <c r="J27" s="105"/>
      <c r="K27" s="108" t="str">
        <f t="shared" si="2"/>
        <v xml:space="preserve"> </v>
      </c>
      <c r="L27" s="100"/>
      <c r="M27" s="100"/>
    </row>
    <row r="28" spans="1:13">
      <c r="A28" s="1" t="s">
        <v>289</v>
      </c>
      <c r="B28" s="1"/>
      <c r="C28" s="4"/>
      <c r="D28" s="107"/>
      <c r="E28" s="1"/>
      <c r="F28" s="1"/>
      <c r="G28" s="1"/>
      <c r="H28" s="1"/>
      <c r="I28" s="1"/>
      <c r="J28" s="105"/>
      <c r="K28" s="108" t="str">
        <f t="shared" si="2"/>
        <v xml:space="preserve"> </v>
      </c>
      <c r="L28" s="100"/>
      <c r="M28" s="100"/>
    </row>
    <row r="29" spans="1:13">
      <c r="A29" s="1" t="s">
        <v>290</v>
      </c>
      <c r="B29" s="1"/>
      <c r="C29" s="4"/>
      <c r="D29" s="107"/>
      <c r="E29" s="1"/>
      <c r="F29" s="1"/>
      <c r="G29" s="1"/>
      <c r="H29" s="1"/>
      <c r="I29" s="1"/>
      <c r="J29" s="105"/>
      <c r="K29" s="108" t="str">
        <f t="shared" si="2"/>
        <v xml:space="preserve"> </v>
      </c>
      <c r="L29" s="100"/>
      <c r="M29" s="100"/>
    </row>
    <row r="30" spans="1:13">
      <c r="A30" s="1" t="s">
        <v>291</v>
      </c>
      <c r="B30" s="1"/>
      <c r="C30" s="4"/>
      <c r="D30" s="107"/>
      <c r="E30" s="1"/>
      <c r="F30" s="1"/>
      <c r="G30" s="1"/>
      <c r="H30" s="1"/>
      <c r="I30" s="1"/>
      <c r="J30" s="105"/>
      <c r="K30" s="108" t="str">
        <f t="shared" si="2"/>
        <v xml:space="preserve"> </v>
      </c>
      <c r="L30" s="100"/>
      <c r="M30" s="100"/>
    </row>
    <row r="31" spans="1:13">
      <c r="A31" s="1" t="s">
        <v>292</v>
      </c>
      <c r="B31" s="1"/>
      <c r="C31" s="4"/>
      <c r="D31" s="107"/>
      <c r="E31" s="1"/>
      <c r="F31" s="1"/>
      <c r="G31" s="1"/>
      <c r="H31" s="1"/>
      <c r="I31" s="1"/>
      <c r="J31" s="105"/>
      <c r="K31" s="108" t="str">
        <f t="shared" si="2"/>
        <v xml:space="preserve"> </v>
      </c>
      <c r="L31" s="100"/>
      <c r="M31" s="100"/>
    </row>
    <row r="32" spans="1:13">
      <c r="A32" s="1" t="s">
        <v>293</v>
      </c>
      <c r="B32" s="1"/>
      <c r="C32" s="4"/>
      <c r="D32" s="107"/>
      <c r="E32" s="1"/>
      <c r="F32" s="1"/>
      <c r="G32" s="1"/>
      <c r="H32" s="1"/>
      <c r="I32" s="1"/>
      <c r="J32" s="105"/>
      <c r="K32" s="108" t="str">
        <f t="shared" si="2"/>
        <v xml:space="preserve"> </v>
      </c>
      <c r="L32" s="100"/>
      <c r="M32" s="100"/>
    </row>
    <row r="33" spans="1:13">
      <c r="A33" s="1" t="s">
        <v>294</v>
      </c>
      <c r="B33" s="1"/>
      <c r="C33" s="4"/>
      <c r="D33" s="107"/>
      <c r="E33" s="1"/>
      <c r="F33" s="1"/>
      <c r="G33" s="1"/>
      <c r="H33" s="1"/>
      <c r="I33" s="1"/>
      <c r="J33" s="105"/>
      <c r="K33" s="108" t="str">
        <f t="shared" si="2"/>
        <v xml:space="preserve"> </v>
      </c>
      <c r="L33" s="100"/>
      <c r="M33" s="100"/>
    </row>
    <row r="34" spans="1:13">
      <c r="A34" s="1" t="s">
        <v>295</v>
      </c>
      <c r="B34" s="1"/>
      <c r="C34" s="4"/>
      <c r="D34" s="107"/>
      <c r="E34" s="1"/>
      <c r="F34" s="1"/>
      <c r="G34" s="1"/>
      <c r="H34" s="1"/>
      <c r="I34" s="1"/>
      <c r="J34" s="105"/>
      <c r="K34" s="108" t="str">
        <f t="shared" si="2"/>
        <v xml:space="preserve"> </v>
      </c>
      <c r="L34" s="100"/>
      <c r="M34" s="100"/>
    </row>
    <row r="35" spans="1:13">
      <c r="A35" s="1" t="s">
        <v>296</v>
      </c>
      <c r="B35" s="1"/>
      <c r="C35" s="4"/>
      <c r="D35" s="107"/>
      <c r="E35" s="1"/>
      <c r="F35" s="1"/>
      <c r="G35" s="1"/>
      <c r="H35" s="1"/>
      <c r="I35" s="1"/>
      <c r="J35" s="105"/>
      <c r="K35" s="108" t="str">
        <f t="shared" si="2"/>
        <v xml:space="preserve"> </v>
      </c>
      <c r="L35" s="100"/>
      <c r="M35" s="100"/>
    </row>
    <row r="36" spans="1:13">
      <c r="A36" s="1" t="s">
        <v>297</v>
      </c>
      <c r="B36" s="1"/>
      <c r="C36" s="4"/>
      <c r="D36" s="107"/>
      <c r="E36" s="1"/>
      <c r="F36" s="1"/>
      <c r="G36" s="1"/>
      <c r="H36" s="1"/>
      <c r="I36" s="1"/>
      <c r="J36" s="105"/>
      <c r="K36" s="108" t="str">
        <f t="shared" si="2"/>
        <v xml:space="preserve"> </v>
      </c>
      <c r="L36" s="100"/>
      <c r="M36" s="100"/>
    </row>
    <row r="37" spans="1:13">
      <c r="A37" s="1" t="s">
        <v>298</v>
      </c>
      <c r="B37" s="1"/>
      <c r="C37" s="4"/>
      <c r="D37" s="107"/>
      <c r="E37" s="1"/>
      <c r="F37" s="1"/>
      <c r="G37" s="1"/>
      <c r="H37" s="1"/>
      <c r="I37" s="1"/>
      <c r="J37" s="105"/>
      <c r="K37" s="108" t="str">
        <f t="shared" si="2"/>
        <v xml:space="preserve"> </v>
      </c>
      <c r="L37" s="100"/>
      <c r="M37" s="100"/>
    </row>
    <row r="38" spans="1:13">
      <c r="A38" s="1" t="s">
        <v>299</v>
      </c>
      <c r="B38" s="1"/>
      <c r="C38" s="4"/>
      <c r="D38" s="107"/>
      <c r="E38" s="1"/>
      <c r="F38" s="1"/>
      <c r="G38" s="1"/>
      <c r="H38" s="1"/>
      <c r="I38" s="1"/>
      <c r="J38" s="105"/>
      <c r="K38" s="108" t="str">
        <f t="shared" si="2"/>
        <v xml:space="preserve"> </v>
      </c>
      <c r="L38" s="100"/>
      <c r="M38" s="100"/>
    </row>
    <row r="39" spans="1:13">
      <c r="A39" s="1" t="s">
        <v>300</v>
      </c>
      <c r="B39" s="1"/>
      <c r="C39" s="4"/>
      <c r="D39" s="107"/>
      <c r="E39" s="1"/>
      <c r="F39" s="1"/>
      <c r="G39" s="1"/>
      <c r="H39" s="1"/>
      <c r="I39" s="1"/>
      <c r="J39" s="105"/>
      <c r="K39" s="108" t="str">
        <f t="shared" si="2"/>
        <v xml:space="preserve"> </v>
      </c>
      <c r="L39" s="100"/>
      <c r="M39" s="100"/>
    </row>
    <row r="40" spans="1:13">
      <c r="A40" s="1" t="s">
        <v>301</v>
      </c>
      <c r="B40" s="1"/>
      <c r="C40" s="4"/>
      <c r="D40" s="107"/>
      <c r="E40" s="1"/>
      <c r="F40" s="1"/>
      <c r="G40" s="1"/>
      <c r="H40" s="1"/>
      <c r="I40" s="1"/>
      <c r="J40" s="105"/>
      <c r="K40" s="108" t="str">
        <f t="shared" si="2"/>
        <v xml:space="preserve"> </v>
      </c>
      <c r="L40" s="100"/>
      <c r="M40" s="100"/>
    </row>
    <row r="41" spans="1:13">
      <c r="A41" s="1" t="s">
        <v>302</v>
      </c>
      <c r="B41" s="1"/>
      <c r="C41" s="4"/>
      <c r="D41" s="107"/>
      <c r="E41" s="1"/>
      <c r="F41" s="1"/>
      <c r="G41" s="1"/>
      <c r="H41" s="1"/>
      <c r="I41" s="1"/>
      <c r="J41" s="105"/>
      <c r="K41" s="108" t="str">
        <f t="shared" si="2"/>
        <v xml:space="preserve"> </v>
      </c>
      <c r="L41" s="100"/>
      <c r="M41" s="100"/>
    </row>
    <row r="42" spans="1:13">
      <c r="A42" s="1" t="s">
        <v>303</v>
      </c>
      <c r="B42" s="1"/>
      <c r="C42" s="4"/>
      <c r="D42" s="107"/>
      <c r="E42" s="1"/>
      <c r="F42" s="1"/>
      <c r="G42" s="1"/>
      <c r="H42" s="1"/>
      <c r="I42" s="1"/>
      <c r="J42" s="105"/>
      <c r="K42" s="108" t="str">
        <f t="shared" si="2"/>
        <v xml:space="preserve"> </v>
      </c>
      <c r="L42" s="100"/>
      <c r="M42" s="100"/>
    </row>
    <row r="43" spans="1:13">
      <c r="A43" s="1" t="s">
        <v>304</v>
      </c>
      <c r="B43" s="1"/>
      <c r="C43" s="4"/>
      <c r="D43" s="107"/>
      <c r="E43" s="1"/>
      <c r="F43" s="1"/>
      <c r="G43" s="1"/>
      <c r="H43" s="1"/>
      <c r="I43" s="1"/>
      <c r="J43" s="105"/>
      <c r="K43" s="108" t="str">
        <f t="shared" si="2"/>
        <v xml:space="preserve"> </v>
      </c>
      <c r="L43" s="100"/>
      <c r="M43" s="100"/>
    </row>
    <row r="44" spans="1:13">
      <c r="A44" s="1" t="s">
        <v>305</v>
      </c>
      <c r="B44" s="1"/>
      <c r="C44" s="4"/>
      <c r="D44" s="107"/>
      <c r="E44" s="1"/>
      <c r="F44" s="1"/>
      <c r="G44" s="1"/>
      <c r="H44" s="1"/>
      <c r="I44" s="1"/>
      <c r="J44" s="105"/>
      <c r="K44" s="108" t="str">
        <f t="shared" si="2"/>
        <v xml:space="preserve"> </v>
      </c>
      <c r="L44" s="100"/>
      <c r="M44" s="100"/>
    </row>
    <row r="45" spans="1:13">
      <c r="A45" s="1" t="s">
        <v>306</v>
      </c>
      <c r="B45" s="1"/>
      <c r="C45" s="4"/>
      <c r="D45" s="107"/>
      <c r="E45" s="1"/>
      <c r="F45" s="1"/>
      <c r="G45" s="1"/>
      <c r="H45" s="1"/>
      <c r="I45" s="1"/>
      <c r="J45" s="105"/>
      <c r="K45" s="108" t="str">
        <f t="shared" si="2"/>
        <v xml:space="preserve"> </v>
      </c>
      <c r="L45" s="100"/>
      <c r="M45" s="100"/>
    </row>
    <row r="46" spans="1:13">
      <c r="A46" s="1" t="s">
        <v>307</v>
      </c>
      <c r="B46" s="1"/>
      <c r="C46" s="4"/>
      <c r="D46" s="107"/>
      <c r="E46" s="1"/>
      <c r="F46" s="1"/>
      <c r="G46" s="1"/>
      <c r="H46" s="1"/>
      <c r="I46" s="1"/>
      <c r="J46" s="105"/>
      <c r="K46" s="108" t="str">
        <f t="shared" si="2"/>
        <v xml:space="preserve"> </v>
      </c>
      <c r="L46" s="100"/>
      <c r="M46" s="100"/>
    </row>
    <row r="47" spans="1:13">
      <c r="A47" s="1" t="s">
        <v>308</v>
      </c>
      <c r="B47" s="1"/>
      <c r="C47" s="4"/>
      <c r="D47" s="107"/>
      <c r="E47" s="1"/>
      <c r="F47" s="1"/>
      <c r="G47" s="1"/>
      <c r="H47" s="1"/>
      <c r="I47" s="1"/>
      <c r="J47" s="105"/>
      <c r="K47" s="108" t="str">
        <f t="shared" si="2"/>
        <v xml:space="preserve"> </v>
      </c>
      <c r="L47" s="100"/>
      <c r="M47" s="100"/>
    </row>
    <row r="48" spans="1:13">
      <c r="A48" s="1" t="s">
        <v>309</v>
      </c>
      <c r="B48" s="1"/>
      <c r="C48" s="4"/>
      <c r="D48" s="107"/>
      <c r="E48" s="1"/>
      <c r="F48" s="1"/>
      <c r="G48" s="1"/>
      <c r="H48" s="1"/>
      <c r="I48" s="1"/>
      <c r="J48" s="105"/>
      <c r="K48" s="108" t="str">
        <f t="shared" si="2"/>
        <v xml:space="preserve"> </v>
      </c>
      <c r="L48" s="100"/>
      <c r="M48" s="100"/>
    </row>
    <row r="49" spans="1:13">
      <c r="A49" s="1" t="s">
        <v>310</v>
      </c>
      <c r="B49" s="1"/>
      <c r="C49" s="4"/>
      <c r="D49" s="107"/>
      <c r="E49" s="1"/>
      <c r="F49" s="1"/>
      <c r="G49" s="1"/>
      <c r="H49" s="1"/>
      <c r="I49" s="1"/>
      <c r="J49" s="105"/>
      <c r="K49" s="108" t="str">
        <f t="shared" si="2"/>
        <v xml:space="preserve"> </v>
      </c>
      <c r="L49" s="100"/>
      <c r="M49" s="100"/>
    </row>
    <row r="50" spans="1:13">
      <c r="A50" s="1" t="s">
        <v>311</v>
      </c>
      <c r="B50" s="1"/>
      <c r="C50" s="4"/>
      <c r="D50" s="107"/>
      <c r="E50" s="1"/>
      <c r="F50" s="1"/>
      <c r="G50" s="1"/>
      <c r="H50" s="1"/>
      <c r="I50" s="1"/>
      <c r="J50" s="105"/>
      <c r="K50" s="108" t="str">
        <f t="shared" si="2"/>
        <v xml:space="preserve"> </v>
      </c>
      <c r="L50" s="100"/>
      <c r="M50" s="100"/>
    </row>
    <row r="51" spans="1:13">
      <c r="A51" s="1" t="s">
        <v>312</v>
      </c>
      <c r="B51" s="1"/>
      <c r="C51" s="4"/>
      <c r="D51" s="107"/>
      <c r="E51" s="1"/>
      <c r="F51" s="1"/>
      <c r="G51" s="1"/>
      <c r="H51" s="1"/>
      <c r="I51" s="1"/>
      <c r="J51" s="105"/>
      <c r="K51" s="108" t="str">
        <f t="shared" si="2"/>
        <v xml:space="preserve"> </v>
      </c>
      <c r="L51" s="100"/>
      <c r="M51" s="100"/>
    </row>
    <row r="52" spans="1:13">
      <c r="A52" s="1" t="s">
        <v>313</v>
      </c>
      <c r="B52" s="1"/>
      <c r="C52" s="4"/>
      <c r="D52" s="107"/>
      <c r="E52" s="1"/>
      <c r="F52" s="1"/>
      <c r="G52" s="1"/>
      <c r="H52" s="1"/>
      <c r="I52" s="1"/>
      <c r="J52" s="105"/>
      <c r="K52" s="108" t="str">
        <f t="shared" si="2"/>
        <v xml:space="preserve"> </v>
      </c>
      <c r="L52" s="100"/>
      <c r="M52" s="100"/>
    </row>
    <row r="53" spans="1:13">
      <c r="A53" s="1" t="s">
        <v>314</v>
      </c>
      <c r="B53" s="1"/>
      <c r="C53" s="4"/>
      <c r="D53" s="107"/>
      <c r="E53" s="1"/>
      <c r="F53" s="1"/>
      <c r="G53" s="1"/>
      <c r="H53" s="1"/>
      <c r="I53" s="1"/>
      <c r="J53" s="105"/>
      <c r="K53" s="108" t="str">
        <f t="shared" si="2"/>
        <v xml:space="preserve"> </v>
      </c>
      <c r="L53" s="100"/>
      <c r="M53" s="100"/>
    </row>
    <row r="54" spans="1:13">
      <c r="A54" s="1" t="s">
        <v>315</v>
      </c>
      <c r="B54" s="1"/>
      <c r="C54" s="4"/>
      <c r="D54" s="107"/>
      <c r="E54" s="1"/>
      <c r="F54" s="1"/>
      <c r="G54" s="1"/>
      <c r="H54" s="1"/>
      <c r="I54" s="1"/>
      <c r="J54" s="105"/>
      <c r="K54" s="108" t="str">
        <f t="shared" si="2"/>
        <v xml:space="preserve"> </v>
      </c>
      <c r="L54" s="100"/>
      <c r="M54" s="100"/>
    </row>
    <row r="55" spans="1:13">
      <c r="A55" s="1" t="s">
        <v>316</v>
      </c>
      <c r="B55" s="1"/>
      <c r="C55" s="4"/>
      <c r="D55" s="107"/>
      <c r="E55" s="1"/>
      <c r="F55" s="1"/>
      <c r="G55" s="1"/>
      <c r="H55" s="1"/>
      <c r="I55" s="1"/>
      <c r="J55" s="105"/>
      <c r="K55" s="108" t="str">
        <f t="shared" si="2"/>
        <v xml:space="preserve"> </v>
      </c>
      <c r="L55" s="100"/>
      <c r="M55" s="100"/>
    </row>
    <row r="56" spans="1:13">
      <c r="A56" s="1" t="s">
        <v>317</v>
      </c>
      <c r="B56" s="1"/>
      <c r="C56" s="4"/>
      <c r="D56" s="107"/>
      <c r="E56" s="1"/>
      <c r="F56" s="1"/>
      <c r="G56" s="1"/>
      <c r="H56" s="1"/>
      <c r="I56" s="1"/>
      <c r="J56" s="105"/>
      <c r="K56" s="108" t="str">
        <f t="shared" si="2"/>
        <v xml:space="preserve"> </v>
      </c>
      <c r="L56" s="100"/>
      <c r="M56" s="100"/>
    </row>
    <row r="57" spans="1:13">
      <c r="A57" s="1" t="s">
        <v>318</v>
      </c>
      <c r="B57" s="1"/>
      <c r="C57" s="4"/>
      <c r="D57" s="107"/>
      <c r="E57" s="1"/>
      <c r="F57" s="1"/>
      <c r="G57" s="1"/>
      <c r="H57" s="1"/>
      <c r="I57" s="1"/>
      <c r="J57" s="105"/>
      <c r="K57" s="108" t="str">
        <f t="shared" si="2"/>
        <v xml:space="preserve"> </v>
      </c>
      <c r="L57" s="100"/>
      <c r="M57" s="100"/>
    </row>
    <row r="58" spans="1:13">
      <c r="A58" s="1" t="s">
        <v>319</v>
      </c>
      <c r="B58" s="1"/>
      <c r="C58" s="4"/>
      <c r="D58" s="107"/>
      <c r="E58" s="1"/>
      <c r="F58" s="1"/>
      <c r="G58" s="1"/>
      <c r="H58" s="1"/>
      <c r="I58" s="1"/>
      <c r="J58" s="105"/>
      <c r="K58" s="108" t="str">
        <f t="shared" si="2"/>
        <v xml:space="preserve"> </v>
      </c>
      <c r="L58" s="100"/>
      <c r="M58" s="100"/>
    </row>
    <row r="59" spans="1:13">
      <c r="A59" s="1" t="s">
        <v>320</v>
      </c>
      <c r="B59" s="1"/>
      <c r="C59" s="4"/>
      <c r="D59" s="107"/>
      <c r="E59" s="1"/>
      <c r="F59" s="1"/>
      <c r="G59" s="1"/>
      <c r="H59" s="1"/>
      <c r="I59" s="1"/>
      <c r="J59" s="105"/>
      <c r="K59" s="108" t="str">
        <f t="shared" si="2"/>
        <v xml:space="preserve"> </v>
      </c>
      <c r="L59" s="100"/>
      <c r="M59" s="100"/>
    </row>
    <row r="60" spans="1:13">
      <c r="A60" s="1" t="s">
        <v>321</v>
      </c>
      <c r="B60" s="1"/>
      <c r="C60" s="4"/>
      <c r="D60" s="107"/>
      <c r="E60" s="1"/>
      <c r="F60" s="1"/>
      <c r="G60" s="1"/>
      <c r="H60" s="1"/>
      <c r="I60" s="1"/>
      <c r="J60" s="105"/>
      <c r="K60" s="108" t="str">
        <f t="shared" si="2"/>
        <v xml:space="preserve"> </v>
      </c>
      <c r="L60" s="100"/>
      <c r="M60" s="100"/>
    </row>
    <row r="61" spans="1:13">
      <c r="A61" s="1" t="s">
        <v>322</v>
      </c>
      <c r="B61" s="1"/>
      <c r="C61" s="4"/>
      <c r="D61" s="107"/>
      <c r="E61" s="1"/>
      <c r="F61" s="1"/>
      <c r="G61" s="1"/>
      <c r="H61" s="1"/>
      <c r="I61" s="1"/>
      <c r="J61" s="105"/>
      <c r="K61" s="108" t="str">
        <f t="shared" si="2"/>
        <v xml:space="preserve"> </v>
      </c>
      <c r="L61" s="100"/>
      <c r="M61" s="100"/>
    </row>
    <row r="62" spans="1:13">
      <c r="A62" s="1" t="s">
        <v>323</v>
      </c>
      <c r="B62" s="1"/>
      <c r="C62" s="4"/>
      <c r="D62" s="107"/>
      <c r="E62" s="1"/>
      <c r="F62" s="1"/>
      <c r="G62" s="1"/>
      <c r="H62" s="1"/>
      <c r="I62" s="1"/>
      <c r="J62" s="105"/>
      <c r="K62" s="108" t="str">
        <f t="shared" si="2"/>
        <v xml:space="preserve"> </v>
      </c>
      <c r="L62" s="100"/>
      <c r="M62" s="100"/>
    </row>
    <row r="63" spans="1:13">
      <c r="A63" s="1" t="s">
        <v>324</v>
      </c>
      <c r="B63" s="1"/>
      <c r="C63" s="4"/>
      <c r="D63" s="107"/>
      <c r="E63" s="1"/>
      <c r="F63" s="1"/>
      <c r="G63" s="1"/>
      <c r="H63" s="1"/>
      <c r="I63" s="1"/>
      <c r="J63" s="105"/>
      <c r="K63" s="108" t="str">
        <f t="shared" si="2"/>
        <v xml:space="preserve"> </v>
      </c>
      <c r="L63" s="100"/>
      <c r="M63" s="100"/>
    </row>
    <row r="64" spans="1:13">
      <c r="A64" s="1" t="s">
        <v>325</v>
      </c>
      <c r="B64" s="1"/>
      <c r="C64" s="4"/>
      <c r="D64" s="107"/>
      <c r="E64" s="1"/>
      <c r="F64" s="1"/>
      <c r="G64" s="1"/>
      <c r="H64" s="1"/>
      <c r="I64" s="1"/>
      <c r="J64" s="105"/>
      <c r="K64" s="108" t="str">
        <f t="shared" si="2"/>
        <v xml:space="preserve"> </v>
      </c>
      <c r="L64" s="100"/>
      <c r="M64" s="100"/>
    </row>
    <row r="65" spans="1:13">
      <c r="A65" s="1" t="s">
        <v>326</v>
      </c>
      <c r="B65" s="1"/>
      <c r="C65" s="4"/>
      <c r="D65" s="107"/>
      <c r="E65" s="1"/>
      <c r="F65" s="1"/>
      <c r="G65" s="1"/>
      <c r="H65" s="1"/>
      <c r="I65" s="1"/>
      <c r="J65" s="105"/>
      <c r="K65" s="108" t="str">
        <f t="shared" si="2"/>
        <v xml:space="preserve"> </v>
      </c>
      <c r="L65" s="100"/>
      <c r="M65" s="100"/>
    </row>
    <row r="66" spans="1:13">
      <c r="A66" s="1" t="s">
        <v>327</v>
      </c>
      <c r="B66" s="1"/>
      <c r="C66" s="4"/>
      <c r="D66" s="107"/>
      <c r="E66" s="1"/>
      <c r="F66" s="1"/>
      <c r="G66" s="1"/>
      <c r="H66" s="1"/>
      <c r="I66" s="1"/>
      <c r="J66" s="105"/>
      <c r="K66" s="108" t="str">
        <f t="shared" si="2"/>
        <v xml:space="preserve"> </v>
      </c>
      <c r="L66" s="100"/>
      <c r="M66" s="100"/>
    </row>
    <row r="67" spans="1:13">
      <c r="A67" s="1" t="s">
        <v>328</v>
      </c>
      <c r="B67" s="1"/>
      <c r="C67" s="4"/>
      <c r="D67" s="107"/>
      <c r="E67" s="1"/>
      <c r="F67" s="1"/>
      <c r="G67" s="1"/>
      <c r="H67" s="1"/>
      <c r="I67" s="1"/>
      <c r="J67" s="105"/>
      <c r="K67" s="108" t="str">
        <f t="shared" si="2"/>
        <v xml:space="preserve"> </v>
      </c>
      <c r="L67" s="100"/>
      <c r="M67" s="100"/>
    </row>
    <row r="68" spans="1:13">
      <c r="A68" s="1" t="s">
        <v>329</v>
      </c>
      <c r="B68" s="1"/>
      <c r="C68" s="4"/>
      <c r="D68" s="107"/>
      <c r="E68" s="1"/>
      <c r="F68" s="1"/>
      <c r="G68" s="1"/>
      <c r="H68" s="1"/>
      <c r="I68" s="1"/>
      <c r="J68" s="105"/>
      <c r="K68" s="108" t="str">
        <f t="shared" si="2"/>
        <v xml:space="preserve"> </v>
      </c>
      <c r="L68" s="100"/>
      <c r="M68" s="100"/>
    </row>
    <row r="69" spans="1:13">
      <c r="A69" s="1" t="s">
        <v>330</v>
      </c>
      <c r="B69" s="1"/>
      <c r="C69" s="4"/>
      <c r="D69" s="107"/>
      <c r="E69" s="1"/>
      <c r="F69" s="1"/>
      <c r="G69" s="1"/>
      <c r="H69" s="1"/>
      <c r="I69" s="1"/>
      <c r="J69" s="105"/>
      <c r="K69" s="108" t="str">
        <f t="shared" si="2"/>
        <v xml:space="preserve"> </v>
      </c>
      <c r="L69" s="100"/>
      <c r="M69" s="100"/>
    </row>
    <row r="70" spans="1:13">
      <c r="A70" s="1" t="s">
        <v>331</v>
      </c>
      <c r="B70" s="1"/>
      <c r="C70" s="4"/>
      <c r="D70" s="107"/>
      <c r="E70" s="1"/>
      <c r="F70" s="1"/>
      <c r="G70" s="1"/>
      <c r="H70" s="1"/>
      <c r="I70" s="1"/>
      <c r="J70" s="105"/>
      <c r="K70" s="108" t="str">
        <f t="shared" si="2"/>
        <v xml:space="preserve"> </v>
      </c>
      <c r="L70" s="100"/>
      <c r="M70" s="100"/>
    </row>
    <row r="71" spans="1:13">
      <c r="A71" s="1" t="s">
        <v>332</v>
      </c>
      <c r="B71" s="1"/>
      <c r="C71" s="4"/>
      <c r="D71" s="107"/>
      <c r="E71" s="1"/>
      <c r="F71" s="1"/>
      <c r="G71" s="1"/>
      <c r="H71" s="1"/>
      <c r="I71" s="1"/>
      <c r="J71" s="105"/>
      <c r="K71" s="108" t="str">
        <f t="shared" si="2"/>
        <v xml:space="preserve"> </v>
      </c>
      <c r="L71" s="100"/>
      <c r="M71" s="100"/>
    </row>
    <row r="72" spans="1:13">
      <c r="A72" s="1" t="s">
        <v>333</v>
      </c>
      <c r="B72" s="1"/>
      <c r="C72" s="4"/>
      <c r="D72" s="107"/>
      <c r="E72" s="1"/>
      <c r="F72" s="1"/>
      <c r="G72" s="1"/>
      <c r="H72" s="1"/>
      <c r="I72" s="1"/>
      <c r="J72" s="105"/>
      <c r="K72" s="108" t="str">
        <f t="shared" si="2"/>
        <v xml:space="preserve"> </v>
      </c>
      <c r="L72" s="100"/>
      <c r="M72" s="100"/>
    </row>
    <row r="73" spans="1:13">
      <c r="A73" s="1" t="s">
        <v>334</v>
      </c>
      <c r="B73" s="1"/>
      <c r="C73" s="4"/>
      <c r="D73" s="107"/>
      <c r="E73" s="1"/>
      <c r="F73" s="1"/>
      <c r="G73" s="1"/>
      <c r="H73" s="1"/>
      <c r="I73" s="1"/>
      <c r="J73" s="105"/>
      <c r="K73" s="108" t="str">
        <f t="shared" si="2"/>
        <v xml:space="preserve"> </v>
      </c>
      <c r="L73" s="100"/>
      <c r="M73" s="100"/>
    </row>
    <row r="74" spans="1:13">
      <c r="A74" s="1" t="s">
        <v>335</v>
      </c>
      <c r="B74" s="1"/>
      <c r="C74" s="4"/>
      <c r="D74" s="107"/>
      <c r="E74" s="1"/>
      <c r="F74" s="1"/>
      <c r="G74" s="1"/>
      <c r="H74" s="1"/>
      <c r="I74" s="1"/>
      <c r="J74" s="105"/>
      <c r="K74" s="108" t="str">
        <f t="shared" si="2"/>
        <v xml:space="preserve"> </v>
      </c>
      <c r="L74" s="100"/>
      <c r="M74" s="100"/>
    </row>
    <row r="75" spans="1:13">
      <c r="A75" s="1" t="s">
        <v>336</v>
      </c>
      <c r="B75" s="1"/>
      <c r="C75" s="4"/>
      <c r="D75" s="107"/>
      <c r="E75" s="1"/>
      <c r="F75" s="1"/>
      <c r="G75" s="1"/>
      <c r="H75" s="1"/>
      <c r="I75" s="1"/>
      <c r="J75" s="105"/>
      <c r="K75" s="108" t="str">
        <f t="shared" si="2"/>
        <v xml:space="preserve"> </v>
      </c>
      <c r="L75" s="100"/>
      <c r="M75" s="100"/>
    </row>
    <row r="76" spans="1:13">
      <c r="A76" s="1" t="s">
        <v>337</v>
      </c>
      <c r="B76" s="1"/>
      <c r="C76" s="4"/>
      <c r="D76" s="107"/>
      <c r="E76" s="1"/>
      <c r="F76" s="1"/>
      <c r="G76" s="1"/>
      <c r="H76" s="1"/>
      <c r="I76" s="1"/>
      <c r="J76" s="105"/>
      <c r="K76" s="108" t="str">
        <f t="shared" si="2"/>
        <v xml:space="preserve"> </v>
      </c>
      <c r="L76" s="100"/>
      <c r="M76" s="100"/>
    </row>
    <row r="77" spans="1:13">
      <c r="A77" s="1" t="s">
        <v>338</v>
      </c>
      <c r="B77" s="1"/>
      <c r="C77" s="4"/>
      <c r="D77" s="107"/>
      <c r="E77" s="1"/>
      <c r="F77" s="1"/>
      <c r="G77" s="1"/>
      <c r="H77" s="1"/>
      <c r="I77" s="1"/>
      <c r="J77" s="105"/>
      <c r="K77" s="108" t="str">
        <f t="shared" si="2"/>
        <v xml:space="preserve"> </v>
      </c>
      <c r="L77" s="100"/>
      <c r="M77" s="100"/>
    </row>
    <row r="78" spans="1:13">
      <c r="A78" s="1" t="s">
        <v>339</v>
      </c>
      <c r="B78" s="1"/>
      <c r="C78" s="4"/>
      <c r="D78" s="107"/>
      <c r="E78" s="1"/>
      <c r="F78" s="1"/>
      <c r="G78" s="1"/>
      <c r="H78" s="1"/>
      <c r="I78" s="1"/>
      <c r="J78" s="105"/>
      <c r="K78" s="108" t="str">
        <f t="shared" si="2"/>
        <v xml:space="preserve"> </v>
      </c>
      <c r="L78" s="100"/>
      <c r="M78" s="100"/>
    </row>
    <row r="79" spans="1:13">
      <c r="A79" s="1" t="s">
        <v>340</v>
      </c>
      <c r="B79" s="1"/>
      <c r="C79" s="4"/>
      <c r="D79" s="107"/>
      <c r="E79" s="1"/>
      <c r="F79" s="1"/>
      <c r="G79" s="1"/>
      <c r="H79" s="1"/>
      <c r="I79" s="1"/>
      <c r="J79" s="105"/>
      <c r="K79" s="108" t="str">
        <f t="shared" si="2"/>
        <v xml:space="preserve"> </v>
      </c>
      <c r="L79" s="100"/>
      <c r="M79" s="100"/>
    </row>
    <row r="80" spans="1:13">
      <c r="A80" s="1" t="s">
        <v>341</v>
      </c>
      <c r="B80" s="1"/>
      <c r="C80" s="4"/>
      <c r="D80" s="107"/>
      <c r="E80" s="1"/>
      <c r="F80" s="1"/>
      <c r="G80" s="1"/>
      <c r="H80" s="1"/>
      <c r="I80" s="1"/>
      <c r="J80" s="105"/>
      <c r="K80" s="108" t="str">
        <f t="shared" si="2"/>
        <v xml:space="preserve"> </v>
      </c>
      <c r="L80" s="100"/>
      <c r="M80" s="100"/>
    </row>
    <row r="81" spans="1:13">
      <c r="A81" s="1" t="s">
        <v>342</v>
      </c>
      <c r="B81" s="1"/>
      <c r="C81" s="4"/>
      <c r="D81" s="107"/>
      <c r="E81" s="1"/>
      <c r="F81" s="1"/>
      <c r="G81" s="1"/>
      <c r="H81" s="1"/>
      <c r="I81" s="1"/>
      <c r="J81" s="105"/>
      <c r="K81" s="108" t="str">
        <f t="shared" si="2"/>
        <v xml:space="preserve"> </v>
      </c>
      <c r="L81" s="100"/>
      <c r="M81" s="100"/>
    </row>
    <row r="82" spans="1:13">
      <c r="A82" s="1" t="s">
        <v>343</v>
      </c>
      <c r="B82" s="1"/>
      <c r="C82" s="4"/>
      <c r="D82" s="107"/>
      <c r="E82" s="1"/>
      <c r="F82" s="1"/>
      <c r="G82" s="1"/>
      <c r="H82" s="1"/>
      <c r="I82" s="1"/>
      <c r="J82" s="105"/>
      <c r="K82" s="108" t="str">
        <f t="shared" si="2"/>
        <v xml:space="preserve"> </v>
      </c>
      <c r="L82" s="100"/>
      <c r="M82" s="100"/>
    </row>
    <row r="83" spans="1:13">
      <c r="A83" s="1" t="s">
        <v>344</v>
      </c>
      <c r="B83" s="1"/>
      <c r="C83" s="4"/>
      <c r="D83" s="107"/>
      <c r="E83" s="1"/>
      <c r="F83" s="1"/>
      <c r="G83" s="1"/>
      <c r="H83" s="1"/>
      <c r="I83" s="1"/>
      <c r="J83" s="105"/>
      <c r="K83" s="108" t="str">
        <f t="shared" si="2"/>
        <v xml:space="preserve"> </v>
      </c>
      <c r="L83" s="100"/>
      <c r="M83" s="100"/>
    </row>
    <row r="84" spans="1:13">
      <c r="A84" s="1" t="s">
        <v>345</v>
      </c>
      <c r="B84" s="1"/>
      <c r="C84" s="4"/>
      <c r="D84" s="107"/>
      <c r="E84" s="1"/>
      <c r="F84" s="1"/>
      <c r="G84" s="1"/>
      <c r="H84" s="1"/>
      <c r="I84" s="1"/>
      <c r="J84" s="105"/>
      <c r="K84" s="108" t="str">
        <f t="shared" si="2"/>
        <v xml:space="preserve"> </v>
      </c>
      <c r="L84" s="100"/>
      <c r="M84" s="100"/>
    </row>
    <row r="85" spans="1:13">
      <c r="A85" s="1" t="s">
        <v>346</v>
      </c>
      <c r="B85" s="1"/>
      <c r="C85" s="4"/>
      <c r="D85" s="107"/>
      <c r="E85" s="1"/>
      <c r="F85" s="1"/>
      <c r="G85" s="1"/>
      <c r="H85" s="1"/>
      <c r="I85" s="1"/>
      <c r="J85" s="105"/>
      <c r="K85" s="108" t="str">
        <f t="shared" si="2"/>
        <v xml:space="preserve"> </v>
      </c>
      <c r="L85" s="100"/>
      <c r="M85" s="100"/>
    </row>
    <row r="86" spans="1:13">
      <c r="A86" s="1" t="s">
        <v>347</v>
      </c>
      <c r="B86" s="1"/>
      <c r="C86" s="4"/>
      <c r="D86" s="107"/>
      <c r="E86" s="1"/>
      <c r="F86" s="1"/>
      <c r="G86" s="1"/>
      <c r="H86" s="1"/>
      <c r="I86" s="1"/>
      <c r="J86" s="105"/>
      <c r="K86" s="108" t="str">
        <f t="shared" si="2"/>
        <v xml:space="preserve"> </v>
      </c>
      <c r="L86" s="100"/>
      <c r="M86" s="100"/>
    </row>
    <row r="87" spans="1:13">
      <c r="A87" s="1" t="s">
        <v>348</v>
      </c>
      <c r="B87" s="1"/>
      <c r="C87" s="4"/>
      <c r="D87" s="107"/>
      <c r="E87" s="1"/>
      <c r="F87" s="1"/>
      <c r="G87" s="1"/>
      <c r="H87" s="1"/>
      <c r="I87" s="1"/>
      <c r="J87" s="105"/>
      <c r="K87" s="108" t="str">
        <f t="shared" si="2"/>
        <v xml:space="preserve"> </v>
      </c>
      <c r="L87" s="100"/>
      <c r="M87" s="100"/>
    </row>
    <row r="88" spans="1:13">
      <c r="A88" s="1" t="s">
        <v>349</v>
      </c>
      <c r="B88" s="1"/>
      <c r="C88" s="4"/>
      <c r="D88" s="107"/>
      <c r="E88" s="1"/>
      <c r="F88" s="1"/>
      <c r="G88" s="1"/>
      <c r="H88" s="1"/>
      <c r="I88" s="1"/>
      <c r="J88" s="105"/>
      <c r="K88" s="108" t="str">
        <f t="shared" si="2"/>
        <v xml:space="preserve"> </v>
      </c>
      <c r="L88" s="100"/>
      <c r="M88" s="100"/>
    </row>
    <row r="89" spans="1:13">
      <c r="A89" s="1" t="s">
        <v>350</v>
      </c>
      <c r="B89" s="1"/>
      <c r="C89" s="4"/>
      <c r="D89" s="107"/>
      <c r="E89" s="1"/>
      <c r="F89" s="1"/>
      <c r="G89" s="1"/>
      <c r="H89" s="1"/>
      <c r="I89" s="1"/>
      <c r="J89" s="105"/>
      <c r="K89" s="108" t="str">
        <f t="shared" si="2"/>
        <v xml:space="preserve"> </v>
      </c>
      <c r="L89" s="100"/>
      <c r="M89" s="100"/>
    </row>
    <row r="90" spans="1:13">
      <c r="A90" s="1" t="s">
        <v>351</v>
      </c>
      <c r="B90" s="1"/>
      <c r="C90" s="4"/>
      <c r="D90" s="107"/>
      <c r="E90" s="1"/>
      <c r="F90" s="1"/>
      <c r="G90" s="1"/>
      <c r="H90" s="1"/>
      <c r="I90" s="1"/>
      <c r="J90" s="105"/>
      <c r="K90" s="108" t="str">
        <f t="shared" ref="K90:K98" si="3">IF(ISBLANK(B90)," ",100-SUM(D90:J90))</f>
        <v xml:space="preserve"> </v>
      </c>
      <c r="L90" s="100"/>
      <c r="M90" s="100"/>
    </row>
    <row r="91" spans="1:13">
      <c r="A91" s="1" t="s">
        <v>352</v>
      </c>
      <c r="B91" s="1"/>
      <c r="C91" s="4"/>
      <c r="D91" s="107"/>
      <c r="E91" s="1"/>
      <c r="F91" s="1"/>
      <c r="G91" s="1"/>
      <c r="H91" s="1"/>
      <c r="I91" s="1"/>
      <c r="J91" s="105"/>
      <c r="K91" s="108" t="str">
        <f t="shared" si="3"/>
        <v xml:space="preserve"> </v>
      </c>
      <c r="L91" s="100"/>
      <c r="M91" s="100"/>
    </row>
    <row r="92" spans="1:13">
      <c r="A92" s="1" t="s">
        <v>353</v>
      </c>
      <c r="B92" s="1"/>
      <c r="C92" s="4"/>
      <c r="D92" s="107"/>
      <c r="E92" s="1"/>
      <c r="F92" s="1"/>
      <c r="G92" s="1"/>
      <c r="H92" s="1"/>
      <c r="I92" s="1"/>
      <c r="J92" s="105"/>
      <c r="K92" s="108" t="str">
        <f t="shared" si="3"/>
        <v xml:space="preserve"> </v>
      </c>
      <c r="L92" s="100"/>
      <c r="M92" s="100"/>
    </row>
    <row r="93" spans="1:13">
      <c r="A93" s="1" t="s">
        <v>354</v>
      </c>
      <c r="B93" s="1"/>
      <c r="C93" s="4"/>
      <c r="D93" s="107"/>
      <c r="E93" s="1"/>
      <c r="F93" s="1"/>
      <c r="G93" s="1"/>
      <c r="H93" s="1"/>
      <c r="I93" s="1"/>
      <c r="J93" s="105"/>
      <c r="K93" s="108" t="str">
        <f t="shared" si="3"/>
        <v xml:space="preserve"> </v>
      </c>
      <c r="L93" s="100"/>
      <c r="M93" s="100"/>
    </row>
    <row r="94" spans="1:13">
      <c r="A94" s="1" t="s">
        <v>355</v>
      </c>
      <c r="B94" s="1"/>
      <c r="C94" s="4"/>
      <c r="D94" s="107"/>
      <c r="E94" s="1"/>
      <c r="F94" s="1"/>
      <c r="G94" s="1"/>
      <c r="H94" s="1"/>
      <c r="I94" s="1"/>
      <c r="J94" s="105"/>
      <c r="K94" s="108" t="str">
        <f t="shared" si="3"/>
        <v xml:space="preserve"> </v>
      </c>
      <c r="L94" s="100"/>
      <c r="M94" s="100"/>
    </row>
    <row r="95" spans="1:13">
      <c r="A95" s="1" t="s">
        <v>356</v>
      </c>
      <c r="B95" s="1"/>
      <c r="C95" s="4"/>
      <c r="D95" s="107"/>
      <c r="E95" s="1"/>
      <c r="F95" s="1"/>
      <c r="G95" s="1"/>
      <c r="H95" s="1"/>
      <c r="I95" s="1"/>
      <c r="J95" s="105"/>
      <c r="K95" s="108" t="str">
        <f t="shared" si="3"/>
        <v xml:space="preserve"> </v>
      </c>
      <c r="L95" s="100"/>
      <c r="M95" s="100"/>
    </row>
    <row r="96" spans="1:13">
      <c r="A96" s="1" t="s">
        <v>357</v>
      </c>
      <c r="B96" s="1"/>
      <c r="C96" s="4"/>
      <c r="D96" s="107"/>
      <c r="E96" s="1"/>
      <c r="F96" s="1"/>
      <c r="G96" s="1"/>
      <c r="H96" s="1"/>
      <c r="I96" s="1"/>
      <c r="J96" s="105"/>
      <c r="K96" s="108" t="str">
        <f t="shared" si="3"/>
        <v xml:space="preserve"> </v>
      </c>
      <c r="L96" s="100"/>
      <c r="M96" s="100"/>
    </row>
    <row r="97" spans="1:13">
      <c r="A97" s="1" t="s">
        <v>358</v>
      </c>
      <c r="B97" s="1"/>
      <c r="C97" s="4"/>
      <c r="D97" s="107"/>
      <c r="E97" s="1"/>
      <c r="F97" s="1"/>
      <c r="G97" s="1"/>
      <c r="H97" s="1"/>
      <c r="I97" s="1"/>
      <c r="J97" s="105"/>
      <c r="K97" s="108" t="str">
        <f t="shared" si="3"/>
        <v xml:space="preserve"> </v>
      </c>
      <c r="L97" s="100"/>
      <c r="M97" s="100"/>
    </row>
    <row r="98" spans="1:13">
      <c r="A98" s="1" t="s">
        <v>359</v>
      </c>
      <c r="B98" s="1"/>
      <c r="C98" s="4"/>
      <c r="D98" s="107"/>
      <c r="E98" s="1"/>
      <c r="F98" s="1"/>
      <c r="G98" s="1"/>
      <c r="H98" s="1"/>
      <c r="I98" s="1"/>
      <c r="J98" s="105"/>
      <c r="K98" s="108" t="str">
        <f t="shared" si="3"/>
        <v xml:space="preserve"> </v>
      </c>
      <c r="L98" s="100"/>
      <c r="M98" s="100"/>
    </row>
    <row r="99" spans="1:13">
      <c r="A99" s="1" t="s">
        <v>360</v>
      </c>
      <c r="B99" s="1"/>
      <c r="C99" s="4"/>
      <c r="D99" s="107"/>
      <c r="E99" s="1"/>
      <c r="F99" s="1"/>
      <c r="G99" s="1"/>
      <c r="H99" s="1"/>
      <c r="I99" s="1"/>
      <c r="J99" s="105"/>
      <c r="K99" s="108" t="str">
        <f t="shared" ref="K99:K123" si="4">IF(ISBLANK(B99)," ",100-SUM(D99:J99))</f>
        <v xml:space="preserve"> </v>
      </c>
      <c r="L99" s="100"/>
      <c r="M99" s="100"/>
    </row>
    <row r="100" spans="1:13">
      <c r="A100" s="1" t="s">
        <v>361</v>
      </c>
      <c r="B100" s="1"/>
      <c r="C100" s="4"/>
      <c r="D100" s="107"/>
      <c r="E100" s="1"/>
      <c r="F100" s="1"/>
      <c r="G100" s="1"/>
      <c r="H100" s="1"/>
      <c r="I100" s="1"/>
      <c r="J100" s="105"/>
      <c r="K100" s="108" t="str">
        <f t="shared" si="4"/>
        <v xml:space="preserve"> </v>
      </c>
      <c r="L100" s="100"/>
      <c r="M100" s="100"/>
    </row>
    <row r="101" spans="1:13">
      <c r="A101" s="1" t="s">
        <v>362</v>
      </c>
      <c r="B101" s="1"/>
      <c r="C101" s="4"/>
      <c r="D101" s="107"/>
      <c r="E101" s="1"/>
      <c r="F101" s="1"/>
      <c r="G101" s="1"/>
      <c r="H101" s="1"/>
      <c r="I101" s="1"/>
      <c r="J101" s="105"/>
      <c r="K101" s="108" t="str">
        <f t="shared" si="4"/>
        <v xml:space="preserve"> </v>
      </c>
      <c r="L101" s="100"/>
      <c r="M101" s="100"/>
    </row>
    <row r="102" spans="1:13">
      <c r="A102" s="1" t="s">
        <v>363</v>
      </c>
      <c r="B102" s="1"/>
      <c r="C102" s="4"/>
      <c r="D102" s="107"/>
      <c r="E102" s="1"/>
      <c r="F102" s="1"/>
      <c r="G102" s="1"/>
      <c r="H102" s="1"/>
      <c r="I102" s="1"/>
      <c r="J102" s="105"/>
      <c r="K102" s="108" t="str">
        <f t="shared" si="4"/>
        <v xml:space="preserve"> </v>
      </c>
      <c r="L102" s="100"/>
      <c r="M102" s="100"/>
    </row>
    <row r="103" spans="1:13">
      <c r="A103" s="1" t="s">
        <v>364</v>
      </c>
      <c r="B103" s="1"/>
      <c r="C103" s="4"/>
      <c r="D103" s="107"/>
      <c r="E103" s="1"/>
      <c r="F103" s="1"/>
      <c r="G103" s="1"/>
      <c r="H103" s="1"/>
      <c r="I103" s="1"/>
      <c r="J103" s="105"/>
      <c r="K103" s="108" t="str">
        <f t="shared" si="4"/>
        <v xml:space="preserve"> </v>
      </c>
      <c r="L103" s="100"/>
      <c r="M103" s="100"/>
    </row>
    <row r="104" spans="1:13">
      <c r="A104" s="1" t="s">
        <v>365</v>
      </c>
      <c r="B104" s="1"/>
      <c r="C104" s="4"/>
      <c r="D104" s="107"/>
      <c r="E104" s="1"/>
      <c r="F104" s="1"/>
      <c r="G104" s="1"/>
      <c r="H104" s="1"/>
      <c r="I104" s="1"/>
      <c r="J104" s="105"/>
      <c r="K104" s="108" t="str">
        <f t="shared" si="4"/>
        <v xml:space="preserve"> </v>
      </c>
      <c r="L104" s="100"/>
      <c r="M104" s="100"/>
    </row>
    <row r="105" spans="1:13">
      <c r="A105" s="1" t="s">
        <v>366</v>
      </c>
      <c r="B105" s="1"/>
      <c r="C105" s="4"/>
      <c r="D105" s="107"/>
      <c r="E105" s="1"/>
      <c r="F105" s="1"/>
      <c r="G105" s="1"/>
      <c r="H105" s="1"/>
      <c r="I105" s="1"/>
      <c r="J105" s="105"/>
      <c r="K105" s="108" t="str">
        <f t="shared" si="4"/>
        <v xml:space="preserve"> </v>
      </c>
      <c r="L105" s="100"/>
      <c r="M105" s="100"/>
    </row>
    <row r="106" spans="1:13">
      <c r="A106" s="1" t="s">
        <v>367</v>
      </c>
      <c r="B106" s="1"/>
      <c r="C106" s="4"/>
      <c r="D106" s="107"/>
      <c r="E106" s="1"/>
      <c r="F106" s="1"/>
      <c r="G106" s="1"/>
      <c r="H106" s="1"/>
      <c r="I106" s="1"/>
      <c r="J106" s="105"/>
      <c r="K106" s="108" t="str">
        <f t="shared" si="4"/>
        <v xml:space="preserve"> </v>
      </c>
      <c r="L106" s="100"/>
      <c r="M106" s="100"/>
    </row>
    <row r="107" spans="1:13">
      <c r="A107" s="1" t="s">
        <v>368</v>
      </c>
      <c r="B107" s="1"/>
      <c r="C107" s="4"/>
      <c r="D107" s="107"/>
      <c r="E107" s="1"/>
      <c r="F107" s="1"/>
      <c r="G107" s="1"/>
      <c r="H107" s="1"/>
      <c r="I107" s="1"/>
      <c r="J107" s="105"/>
      <c r="K107" s="108" t="str">
        <f t="shared" si="4"/>
        <v xml:space="preserve"> </v>
      </c>
      <c r="L107" s="100"/>
      <c r="M107" s="100"/>
    </row>
    <row r="108" spans="1:13">
      <c r="A108" s="1" t="s">
        <v>369</v>
      </c>
      <c r="B108" s="1"/>
      <c r="C108" s="4"/>
      <c r="D108" s="107"/>
      <c r="E108" s="1"/>
      <c r="F108" s="1"/>
      <c r="G108" s="1"/>
      <c r="H108" s="1"/>
      <c r="I108" s="1"/>
      <c r="J108" s="105"/>
      <c r="K108" s="108" t="str">
        <f t="shared" si="4"/>
        <v xml:space="preserve"> </v>
      </c>
      <c r="L108" s="100"/>
      <c r="M108" s="100"/>
    </row>
    <row r="109" spans="1:13">
      <c r="A109" s="1" t="s">
        <v>370</v>
      </c>
      <c r="B109" s="1"/>
      <c r="C109" s="4"/>
      <c r="D109" s="107"/>
      <c r="E109" s="1"/>
      <c r="F109" s="1"/>
      <c r="G109" s="1"/>
      <c r="H109" s="1"/>
      <c r="I109" s="1"/>
      <c r="J109" s="105"/>
      <c r="K109" s="108" t="str">
        <f t="shared" si="4"/>
        <v xml:space="preserve"> </v>
      </c>
      <c r="L109" s="100"/>
      <c r="M109" s="100"/>
    </row>
    <row r="110" spans="1:13">
      <c r="A110" s="1" t="s">
        <v>371</v>
      </c>
      <c r="B110" s="1"/>
      <c r="C110" s="4"/>
      <c r="D110" s="107"/>
      <c r="E110" s="1"/>
      <c r="F110" s="1"/>
      <c r="G110" s="1"/>
      <c r="H110" s="1"/>
      <c r="I110" s="1"/>
      <c r="J110" s="105"/>
      <c r="K110" s="108" t="str">
        <f t="shared" si="4"/>
        <v xml:space="preserve"> </v>
      </c>
      <c r="L110" s="100"/>
      <c r="M110" s="100"/>
    </row>
    <row r="111" spans="1:13">
      <c r="A111" s="1" t="s">
        <v>372</v>
      </c>
      <c r="B111" s="1"/>
      <c r="C111" s="4"/>
      <c r="D111" s="107"/>
      <c r="E111" s="1"/>
      <c r="F111" s="1"/>
      <c r="G111" s="1"/>
      <c r="H111" s="1"/>
      <c r="I111" s="1"/>
      <c r="J111" s="105"/>
      <c r="K111" s="108" t="str">
        <f t="shared" si="4"/>
        <v xml:space="preserve"> </v>
      </c>
      <c r="L111" s="100"/>
      <c r="M111" s="100"/>
    </row>
    <row r="112" spans="1:13">
      <c r="A112" s="1" t="s">
        <v>373</v>
      </c>
      <c r="B112" s="1"/>
      <c r="C112" s="4"/>
      <c r="D112" s="107"/>
      <c r="E112" s="1"/>
      <c r="F112" s="1"/>
      <c r="G112" s="1"/>
      <c r="H112" s="1"/>
      <c r="I112" s="1"/>
      <c r="J112" s="105"/>
      <c r="K112" s="108" t="str">
        <f t="shared" si="4"/>
        <v xml:space="preserve"> </v>
      </c>
      <c r="L112" s="100"/>
      <c r="M112" s="100"/>
    </row>
    <row r="113" spans="1:13">
      <c r="A113" s="1" t="s">
        <v>374</v>
      </c>
      <c r="B113" s="1"/>
      <c r="C113" s="4"/>
      <c r="D113" s="107"/>
      <c r="E113" s="1"/>
      <c r="F113" s="1"/>
      <c r="G113" s="1"/>
      <c r="H113" s="1"/>
      <c r="I113" s="1"/>
      <c r="J113" s="105"/>
      <c r="K113" s="108" t="str">
        <f t="shared" si="4"/>
        <v xml:space="preserve"> </v>
      </c>
      <c r="L113" s="100"/>
      <c r="M113" s="100"/>
    </row>
    <row r="114" spans="1:13">
      <c r="A114" s="1" t="s">
        <v>375</v>
      </c>
      <c r="B114" s="1"/>
      <c r="C114" s="4"/>
      <c r="D114" s="107"/>
      <c r="E114" s="1"/>
      <c r="F114" s="1"/>
      <c r="G114" s="1"/>
      <c r="H114" s="1"/>
      <c r="I114" s="1"/>
      <c r="J114" s="105"/>
      <c r="K114" s="108" t="str">
        <f t="shared" si="4"/>
        <v xml:space="preserve"> </v>
      </c>
      <c r="L114" s="100"/>
      <c r="M114" s="100"/>
    </row>
    <row r="115" spans="1:13">
      <c r="A115" s="1" t="s">
        <v>376</v>
      </c>
      <c r="B115" s="1"/>
      <c r="C115" s="4"/>
      <c r="D115" s="107"/>
      <c r="E115" s="1"/>
      <c r="F115" s="1"/>
      <c r="G115" s="1"/>
      <c r="H115" s="1"/>
      <c r="I115" s="1"/>
      <c r="J115" s="105"/>
      <c r="K115" s="108" t="str">
        <f t="shared" si="4"/>
        <v xml:space="preserve"> </v>
      </c>
      <c r="L115" s="100"/>
      <c r="M115" s="100"/>
    </row>
    <row r="116" spans="1:13">
      <c r="A116" s="1" t="s">
        <v>377</v>
      </c>
      <c r="B116" s="1"/>
      <c r="C116" s="4"/>
      <c r="D116" s="107"/>
      <c r="E116" s="1"/>
      <c r="F116" s="1"/>
      <c r="G116" s="1"/>
      <c r="H116" s="1"/>
      <c r="I116" s="1"/>
      <c r="J116" s="105"/>
      <c r="K116" s="108" t="str">
        <f t="shared" si="4"/>
        <v xml:space="preserve"> </v>
      </c>
      <c r="L116" s="100"/>
      <c r="M116" s="100"/>
    </row>
    <row r="117" spans="1:13">
      <c r="A117" s="1" t="s">
        <v>378</v>
      </c>
      <c r="B117" s="1"/>
      <c r="C117" s="4"/>
      <c r="D117" s="107"/>
      <c r="E117" s="1"/>
      <c r="F117" s="1"/>
      <c r="G117" s="1"/>
      <c r="H117" s="1"/>
      <c r="I117" s="1"/>
      <c r="J117" s="105"/>
      <c r="K117" s="108" t="str">
        <f t="shared" si="4"/>
        <v xml:space="preserve"> </v>
      </c>
      <c r="L117" s="100"/>
      <c r="M117" s="100"/>
    </row>
    <row r="118" spans="1:13">
      <c r="A118" s="1" t="s">
        <v>379</v>
      </c>
      <c r="B118" s="1"/>
      <c r="C118" s="4"/>
      <c r="D118" s="107"/>
      <c r="E118" s="1"/>
      <c r="F118" s="1"/>
      <c r="G118" s="1"/>
      <c r="H118" s="1"/>
      <c r="I118" s="1"/>
      <c r="J118" s="105"/>
      <c r="K118" s="108" t="str">
        <f t="shared" si="4"/>
        <v xml:space="preserve"> </v>
      </c>
      <c r="L118" s="100"/>
      <c r="M118" s="100"/>
    </row>
    <row r="119" spans="1:13">
      <c r="A119" s="1" t="s">
        <v>380</v>
      </c>
      <c r="B119" s="1"/>
      <c r="C119" s="4"/>
      <c r="D119" s="107"/>
      <c r="E119" s="1"/>
      <c r="F119" s="1"/>
      <c r="G119" s="1"/>
      <c r="H119" s="1"/>
      <c r="I119" s="1"/>
      <c r="J119" s="105"/>
      <c r="K119" s="108" t="str">
        <f t="shared" si="4"/>
        <v xml:space="preserve"> </v>
      </c>
      <c r="L119" s="100"/>
      <c r="M119" s="100"/>
    </row>
    <row r="120" spans="1:13">
      <c r="A120" s="1" t="s">
        <v>381</v>
      </c>
      <c r="B120" s="1"/>
      <c r="C120" s="4"/>
      <c r="D120" s="107"/>
      <c r="E120" s="1"/>
      <c r="F120" s="1"/>
      <c r="G120" s="1"/>
      <c r="H120" s="1"/>
      <c r="I120" s="1"/>
      <c r="J120" s="105"/>
      <c r="K120" s="108" t="str">
        <f>IF(ISBLANK(B120)," ",100-SUM(D120:J120))</f>
        <v xml:space="preserve"> </v>
      </c>
      <c r="L120" s="100"/>
      <c r="M120" s="100"/>
    </row>
    <row r="121" spans="1:13">
      <c r="A121" s="1" t="s">
        <v>382</v>
      </c>
      <c r="B121" s="1"/>
      <c r="C121" s="4"/>
      <c r="D121" s="107"/>
      <c r="E121" s="1"/>
      <c r="F121" s="1"/>
      <c r="G121" s="1"/>
      <c r="H121" s="1"/>
      <c r="I121" s="1"/>
      <c r="J121" s="105"/>
      <c r="K121" s="108" t="str">
        <f t="shared" si="4"/>
        <v xml:space="preserve"> </v>
      </c>
      <c r="L121" s="100"/>
      <c r="M121" s="100"/>
    </row>
    <row r="122" spans="1:13">
      <c r="A122" s="1" t="s">
        <v>383</v>
      </c>
      <c r="B122" s="1"/>
      <c r="C122" s="4"/>
      <c r="D122" s="107"/>
      <c r="E122" s="1"/>
      <c r="F122" s="1"/>
      <c r="G122" s="1"/>
      <c r="H122" s="1"/>
      <c r="I122" s="1"/>
      <c r="J122" s="105"/>
      <c r="K122" s="108" t="str">
        <f t="shared" si="4"/>
        <v xml:space="preserve"> </v>
      </c>
      <c r="L122" s="100"/>
      <c r="M122" s="100"/>
    </row>
    <row r="123" spans="1:13" ht="15.75" thickBot="1">
      <c r="A123" s="1" t="s">
        <v>384</v>
      </c>
      <c r="B123" s="1"/>
      <c r="C123" s="4"/>
      <c r="D123" s="109"/>
      <c r="E123" s="110"/>
      <c r="F123" s="110"/>
      <c r="G123" s="110"/>
      <c r="H123" s="110"/>
      <c r="I123" s="1"/>
      <c r="J123" s="105"/>
      <c r="K123" s="108" t="str">
        <f t="shared" si="4"/>
        <v xml:space="preserve"> </v>
      </c>
      <c r="L123" s="100"/>
      <c r="M123" s="100"/>
    </row>
    <row r="124" spans="1:13" ht="15.75" thickBot="1">
      <c r="A124" s="126" t="s">
        <v>475</v>
      </c>
      <c r="B124" s="127"/>
      <c r="C124" s="128"/>
      <c r="D124" s="129"/>
      <c r="E124" s="129"/>
      <c r="F124" s="129"/>
      <c r="G124" s="129"/>
      <c r="H124" s="129"/>
      <c r="I124" s="129"/>
      <c r="J124" s="129"/>
      <c r="K124" s="129"/>
      <c r="L124" s="129"/>
      <c r="M124" s="129"/>
    </row>
    <row r="125" spans="1:13">
      <c r="A125" s="130" t="s">
        <v>476</v>
      </c>
      <c r="B125" s="131"/>
      <c r="C125" s="132"/>
      <c r="D125" s="133"/>
      <c r="E125" s="134"/>
      <c r="F125" s="134"/>
      <c r="G125" s="134"/>
      <c r="H125" s="134"/>
      <c r="I125" s="134"/>
      <c r="J125" s="152"/>
      <c r="K125" s="135" t="str">
        <f t="shared" ref="K125:K144" si="5">IF(ISBLANK(B125)," ",100-SUM(D125:J125))</f>
        <v xml:space="preserve"> </v>
      </c>
      <c r="L125" s="136"/>
      <c r="M125" s="136"/>
    </row>
    <row r="126" spans="1:13">
      <c r="A126" s="130" t="s">
        <v>477</v>
      </c>
      <c r="B126" s="137"/>
      <c r="C126" s="138"/>
      <c r="D126" s="139"/>
      <c r="E126" s="140"/>
      <c r="F126" s="140"/>
      <c r="G126" s="140"/>
      <c r="H126" s="140"/>
      <c r="I126" s="140"/>
      <c r="J126" s="153"/>
      <c r="K126" s="108" t="str">
        <f t="shared" si="5"/>
        <v xml:space="preserve"> </v>
      </c>
      <c r="L126" s="100"/>
      <c r="M126" s="100"/>
    </row>
    <row r="127" spans="1:13">
      <c r="A127" s="130" t="s">
        <v>478</v>
      </c>
      <c r="B127" s="137"/>
      <c r="C127" s="138"/>
      <c r="D127" s="139"/>
      <c r="E127" s="140"/>
      <c r="F127" s="140"/>
      <c r="G127" s="140"/>
      <c r="H127" s="140"/>
      <c r="I127" s="140"/>
      <c r="J127" s="153"/>
      <c r="K127" s="108" t="str">
        <f t="shared" si="5"/>
        <v xml:space="preserve"> </v>
      </c>
      <c r="L127" s="100"/>
      <c r="M127" s="100"/>
    </row>
    <row r="128" spans="1:13">
      <c r="A128" s="130" t="s">
        <v>479</v>
      </c>
      <c r="B128" s="137"/>
      <c r="C128" s="138"/>
      <c r="D128" s="139"/>
      <c r="E128" s="140"/>
      <c r="F128" s="140"/>
      <c r="G128" s="140"/>
      <c r="H128" s="140"/>
      <c r="I128" s="140"/>
      <c r="J128" s="153"/>
      <c r="K128" s="108" t="str">
        <f t="shared" si="5"/>
        <v xml:space="preserve"> </v>
      </c>
      <c r="L128" s="100"/>
      <c r="M128" s="100"/>
    </row>
    <row r="129" spans="1:13">
      <c r="A129" s="130" t="s">
        <v>480</v>
      </c>
      <c r="B129" s="137"/>
      <c r="C129" s="138"/>
      <c r="D129" s="139"/>
      <c r="E129" s="140"/>
      <c r="F129" s="140"/>
      <c r="G129" s="140"/>
      <c r="H129" s="140"/>
      <c r="I129" s="140"/>
      <c r="J129" s="153"/>
      <c r="K129" s="108" t="str">
        <f t="shared" si="5"/>
        <v xml:space="preserve"> </v>
      </c>
      <c r="L129" s="100"/>
      <c r="M129" s="100"/>
    </row>
    <row r="130" spans="1:13">
      <c r="A130" s="130" t="s">
        <v>481</v>
      </c>
      <c r="B130" s="137"/>
      <c r="C130" s="138"/>
      <c r="D130" s="139"/>
      <c r="E130" s="140"/>
      <c r="F130" s="140"/>
      <c r="G130" s="140"/>
      <c r="H130" s="140"/>
      <c r="I130" s="140"/>
      <c r="J130" s="153"/>
      <c r="K130" s="108" t="str">
        <f t="shared" si="5"/>
        <v xml:space="preserve"> </v>
      </c>
      <c r="L130" s="100"/>
      <c r="M130" s="100"/>
    </row>
    <row r="131" spans="1:13">
      <c r="A131" s="130" t="s">
        <v>482</v>
      </c>
      <c r="B131" s="137"/>
      <c r="C131" s="138"/>
      <c r="D131" s="139"/>
      <c r="E131" s="140"/>
      <c r="F131" s="140"/>
      <c r="G131" s="140"/>
      <c r="H131" s="140"/>
      <c r="I131" s="140"/>
      <c r="J131" s="153"/>
      <c r="K131" s="108" t="str">
        <f t="shared" si="5"/>
        <v xml:space="preserve"> </v>
      </c>
      <c r="L131" s="100"/>
      <c r="M131" s="100"/>
    </row>
    <row r="132" spans="1:13">
      <c r="A132" s="130" t="s">
        <v>483</v>
      </c>
      <c r="B132" s="137"/>
      <c r="C132" s="138"/>
      <c r="D132" s="139"/>
      <c r="E132" s="140"/>
      <c r="F132" s="140"/>
      <c r="G132" s="140"/>
      <c r="H132" s="140"/>
      <c r="I132" s="140"/>
      <c r="J132" s="153"/>
      <c r="K132" s="108" t="str">
        <f t="shared" si="5"/>
        <v xml:space="preserve"> </v>
      </c>
      <c r="L132" s="100"/>
      <c r="M132" s="100"/>
    </row>
    <row r="133" spans="1:13">
      <c r="A133" s="130" t="s">
        <v>484</v>
      </c>
      <c r="B133" s="137"/>
      <c r="C133" s="138"/>
      <c r="D133" s="139"/>
      <c r="E133" s="140"/>
      <c r="F133" s="140"/>
      <c r="G133" s="140"/>
      <c r="H133" s="140"/>
      <c r="I133" s="140"/>
      <c r="J133" s="153"/>
      <c r="K133" s="108" t="str">
        <f t="shared" si="5"/>
        <v xml:space="preserve"> </v>
      </c>
      <c r="L133" s="100"/>
      <c r="M133" s="100"/>
    </row>
    <row r="134" spans="1:13">
      <c r="A134" s="130" t="s">
        <v>485</v>
      </c>
      <c r="B134" s="137"/>
      <c r="C134" s="138"/>
      <c r="D134" s="139"/>
      <c r="E134" s="140"/>
      <c r="F134" s="140"/>
      <c r="G134" s="140"/>
      <c r="H134" s="140"/>
      <c r="I134" s="140"/>
      <c r="J134" s="153"/>
      <c r="K134" s="108" t="str">
        <f t="shared" si="5"/>
        <v xml:space="preserve"> </v>
      </c>
      <c r="L134" s="100"/>
      <c r="M134" s="100"/>
    </row>
    <row r="135" spans="1:13">
      <c r="A135" s="130" t="s">
        <v>486</v>
      </c>
      <c r="B135" s="137"/>
      <c r="C135" s="138"/>
      <c r="D135" s="139"/>
      <c r="E135" s="140"/>
      <c r="F135" s="140"/>
      <c r="G135" s="140"/>
      <c r="H135" s="140"/>
      <c r="I135" s="140"/>
      <c r="J135" s="153"/>
      <c r="K135" s="108" t="str">
        <f t="shared" si="5"/>
        <v xml:space="preserve"> </v>
      </c>
      <c r="L135" s="100"/>
      <c r="M135" s="100"/>
    </row>
    <row r="136" spans="1:13">
      <c r="A136" s="130" t="s">
        <v>487</v>
      </c>
      <c r="B136" s="137"/>
      <c r="C136" s="138"/>
      <c r="D136" s="139"/>
      <c r="E136" s="140"/>
      <c r="F136" s="140"/>
      <c r="G136" s="140"/>
      <c r="H136" s="140"/>
      <c r="I136" s="140"/>
      <c r="J136" s="153"/>
      <c r="K136" s="108" t="str">
        <f t="shared" si="5"/>
        <v xml:space="preserve"> </v>
      </c>
      <c r="L136" s="100"/>
      <c r="M136" s="100"/>
    </row>
    <row r="137" spans="1:13">
      <c r="A137" s="130" t="s">
        <v>488</v>
      </c>
      <c r="B137" s="137"/>
      <c r="C137" s="138"/>
      <c r="D137" s="139"/>
      <c r="E137" s="140"/>
      <c r="F137" s="140"/>
      <c r="G137" s="140"/>
      <c r="H137" s="140"/>
      <c r="I137" s="140"/>
      <c r="J137" s="153"/>
      <c r="K137" s="108" t="str">
        <f t="shared" si="5"/>
        <v xml:space="preserve"> </v>
      </c>
      <c r="L137" s="100"/>
      <c r="M137" s="100"/>
    </row>
    <row r="138" spans="1:13">
      <c r="A138" s="130" t="s">
        <v>489</v>
      </c>
      <c r="B138" s="137"/>
      <c r="C138" s="138"/>
      <c r="D138" s="139"/>
      <c r="E138" s="140"/>
      <c r="F138" s="140"/>
      <c r="G138" s="140"/>
      <c r="H138" s="140"/>
      <c r="I138" s="140"/>
      <c r="J138" s="153"/>
      <c r="K138" s="108" t="str">
        <f t="shared" si="5"/>
        <v xml:space="preserve"> </v>
      </c>
      <c r="L138" s="100"/>
      <c r="M138" s="100"/>
    </row>
    <row r="139" spans="1:13">
      <c r="A139" s="130" t="s">
        <v>490</v>
      </c>
      <c r="B139" s="137"/>
      <c r="C139" s="138"/>
      <c r="D139" s="139"/>
      <c r="E139" s="140"/>
      <c r="F139" s="140"/>
      <c r="G139" s="140"/>
      <c r="H139" s="140"/>
      <c r="I139" s="140"/>
      <c r="J139" s="153"/>
      <c r="K139" s="108" t="str">
        <f t="shared" si="5"/>
        <v xml:space="preserve"> </v>
      </c>
      <c r="L139" s="100"/>
      <c r="M139" s="100"/>
    </row>
    <row r="140" spans="1:13">
      <c r="A140" s="130" t="s">
        <v>491</v>
      </c>
      <c r="B140" s="137"/>
      <c r="C140" s="138"/>
      <c r="D140" s="139"/>
      <c r="E140" s="140"/>
      <c r="F140" s="140"/>
      <c r="G140" s="140"/>
      <c r="H140" s="140"/>
      <c r="I140" s="140"/>
      <c r="J140" s="153"/>
      <c r="K140" s="108" t="str">
        <f t="shared" si="5"/>
        <v xml:space="preserve"> </v>
      </c>
      <c r="L140" s="100"/>
      <c r="M140" s="100"/>
    </row>
    <row r="141" spans="1:13">
      <c r="A141" s="130" t="s">
        <v>492</v>
      </c>
      <c r="B141" s="137"/>
      <c r="C141" s="138"/>
      <c r="D141" s="139"/>
      <c r="E141" s="140"/>
      <c r="F141" s="140"/>
      <c r="G141" s="140"/>
      <c r="H141" s="140"/>
      <c r="I141" s="140"/>
      <c r="J141" s="153"/>
      <c r="K141" s="108" t="str">
        <f t="shared" si="5"/>
        <v xml:space="preserve"> </v>
      </c>
      <c r="L141" s="100"/>
      <c r="M141" s="100"/>
    </row>
    <row r="142" spans="1:13">
      <c r="A142" s="130" t="s">
        <v>493</v>
      </c>
      <c r="B142" s="137"/>
      <c r="C142" s="138"/>
      <c r="D142" s="139"/>
      <c r="E142" s="140"/>
      <c r="F142" s="140"/>
      <c r="G142" s="140"/>
      <c r="H142" s="140"/>
      <c r="I142" s="140"/>
      <c r="J142" s="153"/>
      <c r="K142" s="108" t="str">
        <f t="shared" si="5"/>
        <v xml:space="preserve"> </v>
      </c>
      <c r="L142" s="100"/>
      <c r="M142" s="100"/>
    </row>
    <row r="143" spans="1:13">
      <c r="A143" s="130" t="s">
        <v>494</v>
      </c>
      <c r="B143" s="137"/>
      <c r="C143" s="138"/>
      <c r="D143" s="139"/>
      <c r="E143" s="140"/>
      <c r="F143" s="140"/>
      <c r="G143" s="140"/>
      <c r="H143" s="140"/>
      <c r="I143" s="140"/>
      <c r="J143" s="153"/>
      <c r="K143" s="108" t="str">
        <f t="shared" si="5"/>
        <v xml:space="preserve"> </v>
      </c>
      <c r="L143" s="100"/>
      <c r="M143" s="100"/>
    </row>
    <row r="144" spans="1:13" ht="15.75" thickBot="1">
      <c r="A144" s="141" t="s">
        <v>495</v>
      </c>
      <c r="B144" s="142"/>
      <c r="C144" s="143"/>
      <c r="D144" s="144"/>
      <c r="E144" s="145"/>
      <c r="F144" s="145"/>
      <c r="G144" s="145"/>
      <c r="H144" s="145"/>
      <c r="I144" s="145"/>
      <c r="J144" s="154"/>
      <c r="K144" s="111" t="str">
        <f t="shared" si="5"/>
        <v xml:space="preserve"> </v>
      </c>
      <c r="L144" s="112"/>
      <c r="M144" s="112"/>
    </row>
    <row r="145" spans="1:11" ht="15.75" thickBot="1">
      <c r="A145" s="146" t="s">
        <v>496</v>
      </c>
      <c r="B145" s="147">
        <f>SUM(B125:B144)</f>
        <v>0</v>
      </c>
      <c r="C145"/>
      <c r="D145"/>
      <c r="E145"/>
    </row>
    <row r="146" spans="1:11">
      <c r="A146"/>
      <c r="B146"/>
      <c r="C146"/>
      <c r="D146"/>
      <c r="E146"/>
      <c r="F146"/>
      <c r="G146"/>
      <c r="H146"/>
      <c r="I146"/>
      <c r="J146"/>
    </row>
    <row r="147" spans="1:11">
      <c r="F147"/>
      <c r="G147"/>
      <c r="H147"/>
      <c r="I147"/>
      <c r="J147"/>
      <c r="K147"/>
    </row>
    <row r="148" spans="1:11" ht="15.75" thickBot="1">
      <c r="F148"/>
      <c r="G148"/>
      <c r="H148"/>
      <c r="I148"/>
      <c r="J148"/>
      <c r="K148"/>
    </row>
    <row r="149" spans="1:11">
      <c r="A149" s="15" t="s">
        <v>432</v>
      </c>
      <c r="B149" s="76" t="s">
        <v>430</v>
      </c>
      <c r="C149" s="176" t="s">
        <v>497</v>
      </c>
      <c r="D149" s="177"/>
      <c r="E149" s="178"/>
      <c r="F149"/>
      <c r="G149"/>
      <c r="H149"/>
      <c r="I149"/>
      <c r="J149"/>
      <c r="K149"/>
    </row>
    <row r="150" spans="1:11">
      <c r="A150" s="130" t="s">
        <v>277</v>
      </c>
      <c r="B150" s="137"/>
      <c r="C150" s="179"/>
      <c r="D150" s="179"/>
      <c r="E150" s="180"/>
      <c r="F150"/>
      <c r="G150"/>
      <c r="H150"/>
      <c r="I150"/>
      <c r="J150"/>
      <c r="K150"/>
    </row>
    <row r="151" spans="1:11">
      <c r="A151" s="130" t="s">
        <v>287</v>
      </c>
      <c r="B151" s="137"/>
      <c r="C151" s="179"/>
      <c r="D151" s="179"/>
      <c r="E151" s="180"/>
      <c r="F151"/>
      <c r="G151"/>
      <c r="H151"/>
      <c r="I151"/>
      <c r="J151"/>
      <c r="K151"/>
    </row>
    <row r="152" spans="1:11">
      <c r="A152" s="130" t="s">
        <v>288</v>
      </c>
      <c r="B152" s="137"/>
      <c r="C152" s="179"/>
      <c r="D152" s="179"/>
      <c r="E152" s="180"/>
      <c r="F152"/>
      <c r="G152"/>
      <c r="H152"/>
      <c r="I152"/>
      <c r="J152"/>
      <c r="K152"/>
    </row>
    <row r="153" spans="1:11">
      <c r="A153" s="130" t="s">
        <v>289</v>
      </c>
      <c r="B153" s="137"/>
      <c r="C153" s="179"/>
      <c r="D153" s="179"/>
      <c r="E153" s="180"/>
      <c r="F153"/>
      <c r="G153"/>
      <c r="H153"/>
      <c r="I153"/>
      <c r="J153"/>
      <c r="K153"/>
    </row>
    <row r="154" spans="1:11">
      <c r="A154" s="130" t="s">
        <v>290</v>
      </c>
      <c r="B154" s="137"/>
      <c r="C154" s="179"/>
      <c r="D154" s="179"/>
      <c r="E154" s="180"/>
      <c r="F154"/>
      <c r="G154"/>
      <c r="H154"/>
      <c r="I154"/>
      <c r="J154"/>
      <c r="K154"/>
    </row>
    <row r="155" spans="1:11">
      <c r="A155" s="130" t="s">
        <v>291</v>
      </c>
      <c r="B155" s="137"/>
      <c r="C155" s="179"/>
      <c r="D155" s="179"/>
      <c r="E155" s="180"/>
      <c r="F155"/>
      <c r="G155"/>
      <c r="H155"/>
      <c r="I155"/>
      <c r="J155"/>
      <c r="K155"/>
    </row>
    <row r="156" spans="1:11">
      <c r="A156" s="130" t="s">
        <v>292</v>
      </c>
      <c r="B156" s="137"/>
      <c r="C156" s="179"/>
      <c r="D156" s="179"/>
      <c r="E156" s="180"/>
      <c r="F156"/>
      <c r="G156"/>
      <c r="H156"/>
      <c r="I156"/>
      <c r="J156"/>
      <c r="K156"/>
    </row>
    <row r="157" spans="1:11">
      <c r="A157" s="130" t="s">
        <v>293</v>
      </c>
      <c r="B157" s="137"/>
      <c r="C157" s="179"/>
      <c r="D157" s="179"/>
      <c r="E157" s="180"/>
      <c r="F157"/>
      <c r="G157"/>
      <c r="H157"/>
      <c r="I157"/>
      <c r="J157"/>
      <c r="K157"/>
    </row>
    <row r="158" spans="1:11">
      <c r="A158" s="130" t="s">
        <v>294</v>
      </c>
      <c r="B158" s="137"/>
      <c r="C158" s="179"/>
      <c r="D158" s="179"/>
      <c r="E158" s="180"/>
      <c r="F158"/>
      <c r="G158"/>
      <c r="H158"/>
      <c r="I158"/>
      <c r="J158"/>
      <c r="K158"/>
    </row>
    <row r="159" spans="1:11">
      <c r="A159" s="130" t="s">
        <v>295</v>
      </c>
      <c r="B159" s="137"/>
      <c r="C159" s="179"/>
      <c r="D159" s="179"/>
      <c r="E159" s="180"/>
      <c r="F159"/>
      <c r="G159"/>
      <c r="H159"/>
      <c r="I159"/>
      <c r="J159"/>
      <c r="K159"/>
    </row>
    <row r="160" spans="1:11">
      <c r="A160" s="130" t="s">
        <v>296</v>
      </c>
      <c r="B160" s="137"/>
      <c r="C160" s="179"/>
      <c r="D160" s="179"/>
      <c r="E160" s="180"/>
      <c r="F160"/>
      <c r="G160"/>
      <c r="H160"/>
      <c r="I160"/>
      <c r="J160"/>
      <c r="K160"/>
    </row>
    <row r="161" spans="1:11">
      <c r="A161" s="130" t="s">
        <v>297</v>
      </c>
      <c r="B161" s="137"/>
      <c r="C161" s="179"/>
      <c r="D161" s="179"/>
      <c r="E161" s="180"/>
      <c r="F161"/>
      <c r="G161"/>
      <c r="H161"/>
      <c r="I161"/>
      <c r="J161"/>
      <c r="K161"/>
    </row>
    <row r="162" spans="1:11">
      <c r="A162" s="130" t="s">
        <v>298</v>
      </c>
      <c r="B162" s="137"/>
      <c r="C162" s="179"/>
      <c r="D162" s="179"/>
      <c r="E162" s="180"/>
      <c r="F162"/>
      <c r="G162"/>
      <c r="H162"/>
      <c r="I162"/>
      <c r="J162"/>
      <c r="K162"/>
    </row>
    <row r="163" spans="1:11">
      <c r="A163" s="130" t="s">
        <v>299</v>
      </c>
      <c r="B163" s="137"/>
      <c r="C163" s="179"/>
      <c r="D163" s="179"/>
      <c r="E163" s="180"/>
      <c r="F163"/>
      <c r="G163"/>
      <c r="H163"/>
      <c r="I163"/>
      <c r="J163"/>
      <c r="K163"/>
    </row>
    <row r="164" spans="1:11">
      <c r="A164" s="130" t="s">
        <v>300</v>
      </c>
      <c r="B164" s="137"/>
      <c r="C164" s="179"/>
      <c r="D164" s="179"/>
      <c r="E164" s="180"/>
      <c r="F164"/>
      <c r="G164"/>
      <c r="H164"/>
      <c r="I164"/>
      <c r="J164"/>
      <c r="K164"/>
    </row>
    <row r="165" spans="1:11">
      <c r="A165" s="130" t="s">
        <v>301</v>
      </c>
      <c r="B165" s="137"/>
      <c r="C165" s="179"/>
      <c r="D165" s="179"/>
      <c r="E165" s="180"/>
      <c r="F165"/>
      <c r="G165"/>
      <c r="H165"/>
      <c r="I165"/>
      <c r="J165"/>
      <c r="K165"/>
    </row>
    <row r="166" spans="1:11">
      <c r="A166" s="130" t="s">
        <v>302</v>
      </c>
      <c r="B166" s="137"/>
      <c r="C166" s="179"/>
      <c r="D166" s="179"/>
      <c r="E166" s="180"/>
      <c r="F166"/>
      <c r="G166"/>
      <c r="H166"/>
      <c r="I166"/>
      <c r="J166"/>
      <c r="K166"/>
    </row>
    <row r="167" spans="1:11">
      <c r="A167" s="130" t="s">
        <v>303</v>
      </c>
      <c r="B167" s="137"/>
      <c r="C167" s="179"/>
      <c r="D167" s="179"/>
      <c r="E167" s="180"/>
      <c r="F167"/>
      <c r="G167"/>
      <c r="H167"/>
      <c r="I167"/>
      <c r="J167"/>
      <c r="K167"/>
    </row>
    <row r="168" spans="1:11">
      <c r="A168" s="130" t="s">
        <v>304</v>
      </c>
      <c r="B168" s="137"/>
      <c r="C168" s="179"/>
      <c r="D168" s="179"/>
      <c r="E168" s="180"/>
      <c r="F168"/>
      <c r="G168"/>
      <c r="H168"/>
      <c r="I168"/>
      <c r="J168"/>
      <c r="K168"/>
    </row>
    <row r="169" spans="1:11" ht="15.75" thickBot="1">
      <c r="A169" s="148" t="s">
        <v>305</v>
      </c>
      <c r="B169" s="149"/>
      <c r="C169" s="181"/>
      <c r="D169" s="181"/>
      <c r="E169" s="182"/>
      <c r="F169"/>
      <c r="G169"/>
      <c r="H169"/>
      <c r="I169"/>
      <c r="J169"/>
      <c r="K169"/>
    </row>
    <row r="170" spans="1:11" ht="15.75" thickBot="1">
      <c r="A170" s="150" t="s">
        <v>498</v>
      </c>
      <c r="B170" s="151">
        <f>SUM(B150:B169)</f>
        <v>0</v>
      </c>
      <c r="C170"/>
      <c r="D170"/>
      <c r="E170"/>
      <c r="F170"/>
      <c r="G170"/>
      <c r="H170"/>
      <c r="I170"/>
      <c r="J170"/>
      <c r="K170"/>
    </row>
    <row r="171" spans="1:11">
      <c r="C171"/>
      <c r="D171"/>
      <c r="E171"/>
      <c r="F171"/>
      <c r="G171"/>
      <c r="H171"/>
      <c r="I171"/>
      <c r="J171"/>
    </row>
  </sheetData>
  <sheetProtection algorithmName="SHA-512" hashValue="gvtm/nQmjXGvZ2xL3gA4bqAIiAJ9EqqhetpytNsH6a+kjNVbL5d2XLG3jMKRoTxrPNMgV/bZ2e+6xdXR5diyRg==" saltValue="1IC0+kKvxnm33CgKMEsWQQ==" spinCount="100000" sheet="1" objects="1" scenarios="1"/>
  <mergeCells count="30">
    <mergeCell ref="C169:E169"/>
    <mergeCell ref="C164:E164"/>
    <mergeCell ref="C165:E165"/>
    <mergeCell ref="C166:E166"/>
    <mergeCell ref="C167:E167"/>
    <mergeCell ref="C168:E168"/>
    <mergeCell ref="C159:E159"/>
    <mergeCell ref="C160:E160"/>
    <mergeCell ref="C161:E161"/>
    <mergeCell ref="C162:E162"/>
    <mergeCell ref="C163:E163"/>
    <mergeCell ref="C154:E154"/>
    <mergeCell ref="C155:E155"/>
    <mergeCell ref="C156:E156"/>
    <mergeCell ref="C157:E157"/>
    <mergeCell ref="C158:E158"/>
    <mergeCell ref="C149:E149"/>
    <mergeCell ref="C150:E150"/>
    <mergeCell ref="C151:E151"/>
    <mergeCell ref="C152:E152"/>
    <mergeCell ref="C153:E153"/>
    <mergeCell ref="A1:K2"/>
    <mergeCell ref="A3:K3"/>
    <mergeCell ref="B10:K10"/>
    <mergeCell ref="D21:J21"/>
    <mergeCell ref="C12:K12"/>
    <mergeCell ref="B11:K11"/>
    <mergeCell ref="B5:K5"/>
    <mergeCell ref="B6:K6"/>
    <mergeCell ref="B7:K7"/>
  </mergeCells>
  <phoneticPr fontId="51" type="noConversion"/>
  <dataValidations count="14">
    <dataValidation type="decimal" operator="greaterThan" allowBlank="1" showInputMessage="1" showErrorMessage="1" errorTitle="Error" error="Should be a number &gt; 0" sqref="B12" xr:uid="{00000000-0002-0000-0000-000000000000}">
      <formula1>0</formula1>
    </dataValidation>
    <dataValidation type="custom" allowBlank="1" showInputMessage="1" showErrorMessage="1" errorTitle="Needs a number" error="Has to be a number. Please convert your scale to numeric values" sqref="B16:B18" xr:uid="{00000000-0002-0000-0000-000001000000}">
      <formula1>ISNUMBER(B16)</formula1>
    </dataValidation>
    <dataValidation type="decimal" operator="greaterThan" allowBlank="1" showInputMessage="1" showErrorMessage="1" errorTitle="Error" error="The total minimum required credits should be a number &gt; 0" sqref="B13" xr:uid="{00000000-0002-0000-0000-000003000000}">
      <formula1>0</formula1>
    </dataValidation>
    <dataValidation type="decimal" allowBlank="1" showInputMessage="1" showErrorMessage="1" errorTitle="Need a number on the grade scale" error="The grade needs to be a number contained in the grade scale specified above." sqref="C25:C123" xr:uid="{00000000-0002-0000-0000-000005000000}">
      <formula1>MIN($B$16:$B$18)</formula1>
      <formula2>MAX($B$16:$B$18)</formula2>
    </dataValidation>
    <dataValidation type="custom" allowBlank="1" showInputMessage="1" showErrorMessage="1" errorTitle="Need a number" error="Needs to be a number" sqref="B25:B100" xr:uid="{00000000-0002-0000-0000-000006000000}">
      <formula1>ISNUMBER(B25)</formula1>
    </dataValidation>
    <dataValidation type="list" operator="lessThan" allowBlank="1" showInputMessage="1" showErrorMessage="1" promptTitle="Degree" prompt="The full English title of your qualifying degree." sqref="B11:K11" xr:uid="{5E944171-CBD1-4E72-913F-54F18D382D19}">
      <formula1>$M$1:$M$5</formula1>
    </dataValidation>
    <dataValidation allowBlank="1" showInputMessage="1" showErrorMessage="1" prompt="This cell should show your total amount of credits done during your BSc._x000a__x000a__x000a_" sqref="B23" xr:uid="{888290EC-9A08-40F4-93FC-3F5F716DE672}"/>
    <dataValidation allowBlank="1" showInputMessage="1" showErrorMessage="1" prompt="Average grade of all the courses._x000a_This is different from the GPA calculation" sqref="C24" xr:uid="{3FC4AB92-205E-47DC-BEAF-E2390AF870B6}"/>
    <dataValidation allowBlank="1" showInputMessage="1" showErrorMessage="1" prompt="This column should be filled with the local grades, as stated in your official Transcript of Records." sqref="C22" xr:uid="{9083F2A3-8052-49D5-A210-F3AA80AEDD9B}"/>
    <dataValidation allowBlank="1" showInputMessage="1" showErrorMessage="1" prompt="This column should be filled with the local credits as stated in your official Transcript of Records." sqref="B22" xr:uid="{61F8600C-AA09-48A9-9AE4-EF3AADACBDE7}"/>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K124:M124" xr:uid="{D22F7E6A-4985-4B89-8389-7A91B99C0545}">
      <formula1>30</formula1>
      <formula2>100</formula2>
    </dataValidation>
    <dataValidation allowBlank="1" sqref="C150:E169 C125:C144" xr:uid="{94F10C88-AE2B-4125-B1B1-F414AEF38C75}"/>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25:J144" xr:uid="{281B1051-7CCB-4EF9-9945-E1F6E12BC33D}">
      <formula1>30</formula1>
      <formula2>100</formula2>
    </dataValidation>
    <dataValidation allowBlank="1" showInputMessage="1" showErrorMessage="1" prompt="Estimated percentage of credits that are not relevant to the course." sqref="K23" xr:uid="{A68DF362-F597-4958-95E3-C361A246D4E1}"/>
  </dataValidations>
  <pageMargins left="0.7" right="0.7" top="0.75" bottom="0.75" header="0.3" footer="0.3"/>
  <pageSetup scale="64" fitToHeight="0" orientation="landscape"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000-000007000000}">
          <x14:formula1>
            <xm:f>Countries!$A$1:$A$249</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N81"/>
  <sheetViews>
    <sheetView zoomScale="85" zoomScaleNormal="85" workbookViewId="0">
      <selection activeCell="A17" sqref="A17:J29"/>
    </sheetView>
  </sheetViews>
  <sheetFormatPr defaultColWidth="9.140625" defaultRowHeight="15"/>
  <cols>
    <col min="1" max="1" width="28.85546875" style="9" customWidth="1"/>
    <col min="2" max="2" width="43.28515625" style="9" customWidth="1"/>
    <col min="3" max="13" width="9.140625" style="9"/>
    <col min="14" max="14" width="0" style="9" hidden="1" customWidth="1"/>
    <col min="15" max="16384" width="9.140625" style="9"/>
  </cols>
  <sheetData>
    <row r="1" spans="1:10" ht="33.75">
      <c r="A1" s="219" t="s">
        <v>408</v>
      </c>
      <c r="B1" s="219"/>
      <c r="C1" s="219"/>
      <c r="D1" s="219"/>
      <c r="E1" s="219"/>
      <c r="F1" s="219"/>
      <c r="G1" s="219"/>
      <c r="H1" s="219"/>
      <c r="I1" s="219"/>
      <c r="J1" s="219"/>
    </row>
    <row r="2" spans="1:10" ht="23.25">
      <c r="A2" s="220" t="str">
        <f>Setup!B2</f>
        <v>Design &amp; Innovation</v>
      </c>
      <c r="B2" s="220"/>
      <c r="C2" s="220"/>
      <c r="D2" s="220"/>
      <c r="E2" s="220"/>
      <c r="F2" s="220"/>
      <c r="G2" s="220"/>
      <c r="H2" s="220"/>
      <c r="I2" s="220"/>
      <c r="J2" s="220"/>
    </row>
    <row r="3" spans="1:10" s="5" customFormat="1">
      <c r="A3" s="216" t="s">
        <v>265</v>
      </c>
      <c r="B3" s="216"/>
      <c r="C3" s="216"/>
      <c r="D3" s="216"/>
      <c r="E3" s="216"/>
      <c r="F3" s="216"/>
      <c r="G3" s="216"/>
      <c r="H3" s="216"/>
      <c r="I3" s="216"/>
      <c r="J3" s="216"/>
    </row>
    <row r="4" spans="1:10">
      <c r="A4" s="216"/>
      <c r="B4" s="216"/>
      <c r="C4" s="216"/>
      <c r="D4" s="216"/>
      <c r="E4" s="216"/>
      <c r="F4" s="216"/>
      <c r="G4" s="216"/>
      <c r="H4" s="216"/>
      <c r="I4" s="216"/>
      <c r="J4" s="216"/>
    </row>
    <row r="5" spans="1:10">
      <c r="A5" s="216"/>
      <c r="B5" s="216"/>
      <c r="C5" s="216"/>
      <c r="D5" s="216"/>
      <c r="E5" s="216"/>
      <c r="F5" s="216"/>
      <c r="G5" s="216"/>
      <c r="H5" s="216"/>
      <c r="I5" s="216"/>
      <c r="J5" s="216"/>
    </row>
    <row r="6" spans="1:10">
      <c r="A6" s="216"/>
      <c r="B6" s="216"/>
      <c r="C6" s="216"/>
      <c r="D6" s="216"/>
      <c r="E6" s="216"/>
      <c r="F6" s="216"/>
      <c r="G6" s="216"/>
      <c r="H6" s="216"/>
      <c r="I6" s="216"/>
      <c r="J6" s="216"/>
    </row>
    <row r="7" spans="1:10" ht="15.75" thickBot="1"/>
    <row r="8" spans="1:10">
      <c r="A8" s="15" t="s">
        <v>255</v>
      </c>
      <c r="B8" s="221">
        <f>GPA!B5:J5</f>
        <v>0</v>
      </c>
      <c r="C8" s="221"/>
      <c r="D8" s="221"/>
      <c r="E8" s="221"/>
      <c r="F8" s="221"/>
      <c r="G8" s="221"/>
      <c r="H8" s="221"/>
      <c r="I8" s="221"/>
      <c r="J8" s="222"/>
    </row>
    <row r="9" spans="1:10">
      <c r="A9" s="16" t="s">
        <v>2</v>
      </c>
      <c r="B9" s="223">
        <f>GPA!B6:J6</f>
        <v>0</v>
      </c>
      <c r="C9" s="223"/>
      <c r="D9" s="223"/>
      <c r="E9" s="223"/>
      <c r="F9" s="223"/>
      <c r="G9" s="223"/>
      <c r="H9" s="223"/>
      <c r="I9" s="223"/>
      <c r="J9" s="224"/>
    </row>
    <row r="10" spans="1:10">
      <c r="A10" s="16" t="s">
        <v>1</v>
      </c>
      <c r="B10" s="223">
        <f>GPA!B7:J7</f>
        <v>0</v>
      </c>
      <c r="C10" s="223"/>
      <c r="D10" s="223"/>
      <c r="E10" s="223"/>
      <c r="F10" s="223"/>
      <c r="G10" s="223"/>
      <c r="H10" s="223"/>
      <c r="I10" s="223"/>
      <c r="J10" s="224"/>
    </row>
    <row r="11" spans="1:10" ht="15.75" thickBot="1">
      <c r="A11" s="17" t="s">
        <v>3</v>
      </c>
      <c r="B11" s="225">
        <f>GPA!B10:J10</f>
        <v>0</v>
      </c>
      <c r="C11" s="225"/>
      <c r="D11" s="225"/>
      <c r="E11" s="225"/>
      <c r="F11" s="225"/>
      <c r="G11" s="225"/>
      <c r="H11" s="225"/>
      <c r="I11" s="225"/>
      <c r="J11" s="226"/>
    </row>
    <row r="12" spans="1:10">
      <c r="A12" s="5"/>
    </row>
    <row r="13" spans="1:10" ht="15.75" thickBot="1">
      <c r="A13" s="5"/>
      <c r="H13" s="233"/>
      <c r="I13" s="233"/>
    </row>
    <row r="14" spans="1:10" ht="21">
      <c r="A14" s="18" t="s">
        <v>256</v>
      </c>
      <c r="B14" s="19"/>
      <c r="C14" s="19"/>
      <c r="D14" s="19"/>
      <c r="E14" s="19"/>
      <c r="F14" s="93"/>
      <c r="G14" s="93"/>
      <c r="H14" s="93"/>
      <c r="I14" s="93"/>
      <c r="J14" s="94"/>
    </row>
    <row r="15" spans="1:10">
      <c r="A15" s="206" t="s">
        <v>257</v>
      </c>
      <c r="B15" s="207"/>
      <c r="C15" s="207"/>
      <c r="D15" s="207"/>
      <c r="E15" s="207"/>
      <c r="F15" s="236" t="str">
        <f>IF(ISBLANK(A17)=TRUE,"THIS AREA IS MANDATORY; you must fill it out.","")</f>
        <v>THIS AREA IS MANDATORY; you must fill it out.</v>
      </c>
      <c r="G15" s="236"/>
      <c r="H15" s="236"/>
      <c r="I15" s="236"/>
      <c r="J15" s="237"/>
    </row>
    <row r="16" spans="1:10" ht="15.6" customHeight="1">
      <c r="A16" s="234"/>
      <c r="B16" s="235"/>
      <c r="C16" s="235"/>
      <c r="D16" s="235"/>
      <c r="E16" s="235"/>
      <c r="F16" s="238"/>
      <c r="G16" s="238"/>
      <c r="H16" s="238"/>
      <c r="I16" s="238"/>
      <c r="J16" s="239"/>
    </row>
    <row r="17" spans="1:14">
      <c r="A17" s="227"/>
      <c r="B17" s="228"/>
      <c r="C17" s="228"/>
      <c r="D17" s="228"/>
      <c r="E17" s="228"/>
      <c r="F17" s="228"/>
      <c r="G17" s="228"/>
      <c r="H17" s="228"/>
      <c r="I17" s="228"/>
      <c r="J17" s="229"/>
    </row>
    <row r="18" spans="1:14">
      <c r="A18" s="227"/>
      <c r="B18" s="228"/>
      <c r="C18" s="228"/>
      <c r="D18" s="228"/>
      <c r="E18" s="228"/>
      <c r="F18" s="228"/>
      <c r="G18" s="228"/>
      <c r="H18" s="228"/>
      <c r="I18" s="228"/>
      <c r="J18" s="229"/>
    </row>
    <row r="19" spans="1:14">
      <c r="A19" s="227"/>
      <c r="B19" s="228"/>
      <c r="C19" s="228"/>
      <c r="D19" s="228"/>
      <c r="E19" s="228"/>
      <c r="F19" s="228"/>
      <c r="G19" s="228"/>
      <c r="H19" s="228"/>
      <c r="I19" s="228"/>
      <c r="J19" s="229"/>
    </row>
    <row r="20" spans="1:14">
      <c r="A20" s="227"/>
      <c r="B20" s="228"/>
      <c r="C20" s="228"/>
      <c r="D20" s="228"/>
      <c r="E20" s="228"/>
      <c r="F20" s="228"/>
      <c r="G20" s="228"/>
      <c r="H20" s="228"/>
      <c r="I20" s="228"/>
      <c r="J20" s="229"/>
    </row>
    <row r="21" spans="1:14">
      <c r="A21" s="227"/>
      <c r="B21" s="228"/>
      <c r="C21" s="228"/>
      <c r="D21" s="228"/>
      <c r="E21" s="228"/>
      <c r="F21" s="228"/>
      <c r="G21" s="228"/>
      <c r="H21" s="228"/>
      <c r="I21" s="228"/>
      <c r="J21" s="229"/>
    </row>
    <row r="22" spans="1:14">
      <c r="A22" s="227"/>
      <c r="B22" s="228"/>
      <c r="C22" s="228"/>
      <c r="D22" s="228"/>
      <c r="E22" s="228"/>
      <c r="F22" s="228"/>
      <c r="G22" s="228"/>
      <c r="H22" s="228"/>
      <c r="I22" s="228"/>
      <c r="J22" s="229"/>
    </row>
    <row r="23" spans="1:14">
      <c r="A23" s="227"/>
      <c r="B23" s="228"/>
      <c r="C23" s="228"/>
      <c r="D23" s="228"/>
      <c r="E23" s="228"/>
      <c r="F23" s="228"/>
      <c r="G23" s="228"/>
      <c r="H23" s="228"/>
      <c r="I23" s="228"/>
      <c r="J23" s="229"/>
    </row>
    <row r="24" spans="1:14">
      <c r="A24" s="227"/>
      <c r="B24" s="228"/>
      <c r="C24" s="228"/>
      <c r="D24" s="228"/>
      <c r="E24" s="228"/>
      <c r="F24" s="228"/>
      <c r="G24" s="228"/>
      <c r="H24" s="228"/>
      <c r="I24" s="228"/>
      <c r="J24" s="229"/>
    </row>
    <row r="25" spans="1:14">
      <c r="A25" s="227"/>
      <c r="B25" s="228"/>
      <c r="C25" s="228"/>
      <c r="D25" s="228"/>
      <c r="E25" s="228"/>
      <c r="F25" s="228"/>
      <c r="G25" s="228"/>
      <c r="H25" s="228"/>
      <c r="I25" s="228"/>
      <c r="J25" s="229"/>
    </row>
    <row r="26" spans="1:14">
      <c r="A26" s="227"/>
      <c r="B26" s="228"/>
      <c r="C26" s="228"/>
      <c r="D26" s="228"/>
      <c r="E26" s="228"/>
      <c r="F26" s="228"/>
      <c r="G26" s="228"/>
      <c r="H26" s="228"/>
      <c r="I26" s="228"/>
      <c r="J26" s="229"/>
    </row>
    <row r="27" spans="1:14">
      <c r="A27" s="227"/>
      <c r="B27" s="228"/>
      <c r="C27" s="228"/>
      <c r="D27" s="228"/>
      <c r="E27" s="228"/>
      <c r="F27" s="228"/>
      <c r="G27" s="228"/>
      <c r="H27" s="228"/>
      <c r="I27" s="228"/>
      <c r="J27" s="229"/>
    </row>
    <row r="28" spans="1:14">
      <c r="A28" s="227"/>
      <c r="B28" s="228"/>
      <c r="C28" s="228"/>
      <c r="D28" s="228"/>
      <c r="E28" s="228"/>
      <c r="F28" s="228"/>
      <c r="G28" s="228"/>
      <c r="H28" s="228"/>
      <c r="I28" s="228"/>
      <c r="J28" s="229"/>
    </row>
    <row r="29" spans="1:14">
      <c r="A29" s="227"/>
      <c r="B29" s="228"/>
      <c r="C29" s="228"/>
      <c r="D29" s="228"/>
      <c r="E29" s="228"/>
      <c r="F29" s="228"/>
      <c r="G29" s="228"/>
      <c r="H29" s="228"/>
      <c r="I29" s="228"/>
      <c r="J29" s="229"/>
      <c r="N29" s="9" t="s">
        <v>452</v>
      </c>
    </row>
    <row r="30" spans="1:14">
      <c r="A30" s="21"/>
      <c r="J30" s="22"/>
      <c r="N30" s="9" t="s">
        <v>453</v>
      </c>
    </row>
    <row r="31" spans="1:14">
      <c r="A31" s="230" t="s">
        <v>258</v>
      </c>
      <c r="B31" s="231"/>
      <c r="C31" s="231"/>
      <c r="D31" s="231"/>
      <c r="E31" s="231"/>
      <c r="F31" s="231"/>
      <c r="G31" s="231"/>
      <c r="H31" s="231"/>
      <c r="I31" s="231"/>
      <c r="J31" s="232"/>
    </row>
    <row r="32" spans="1:14">
      <c r="A32" s="21"/>
      <c r="D32" s="240" t="str">
        <f>IF(OR(ISBLANK(A34)=TRUE,ISBLANK(B34)=TRUE,ISBLANK(A35)=TRUE,ISBLANK(B35)=TRUE),"THIS AREA IS MANDATORY; you must fill it out.","")</f>
        <v>THIS AREA IS MANDATORY; you must fill it out.</v>
      </c>
      <c r="E32" s="240"/>
      <c r="F32" s="240"/>
      <c r="G32" s="240"/>
      <c r="H32" s="240"/>
      <c r="I32" s="240"/>
      <c r="J32" s="241"/>
    </row>
    <row r="33" spans="1:10">
      <c r="A33" s="23" t="s">
        <v>267</v>
      </c>
      <c r="B33" s="97" t="s">
        <v>266</v>
      </c>
      <c r="D33" s="242"/>
      <c r="E33" s="242"/>
      <c r="F33" s="242"/>
      <c r="G33" s="242"/>
      <c r="H33" s="242"/>
      <c r="I33" s="242"/>
      <c r="J33" s="243"/>
    </row>
    <row r="34" spans="1:10">
      <c r="A34" s="98"/>
      <c r="B34" s="217"/>
      <c r="C34" s="217"/>
      <c r="D34" s="217"/>
      <c r="E34" s="217"/>
      <c r="F34" s="217"/>
      <c r="G34" s="217"/>
      <c r="H34" s="217"/>
      <c r="I34" s="217"/>
      <c r="J34" s="218"/>
    </row>
    <row r="35" spans="1:10">
      <c r="A35" s="98"/>
      <c r="B35" s="217"/>
      <c r="C35" s="217"/>
      <c r="D35" s="217"/>
      <c r="E35" s="217"/>
      <c r="F35" s="217"/>
      <c r="G35" s="217"/>
      <c r="H35" s="217"/>
      <c r="I35" s="217"/>
      <c r="J35" s="218"/>
    </row>
    <row r="36" spans="1:10">
      <c r="A36" s="55" t="s">
        <v>263</v>
      </c>
      <c r="B36" s="24"/>
      <c r="C36" s="24"/>
      <c r="D36" s="24"/>
      <c r="E36" s="24"/>
      <c r="F36" s="24"/>
      <c r="G36" s="24"/>
      <c r="H36" s="24"/>
      <c r="I36" s="24"/>
      <c r="J36" s="25"/>
    </row>
    <row r="37" spans="1:10">
      <c r="A37" s="21"/>
      <c r="E37" s="95"/>
      <c r="F37" s="95"/>
      <c r="G37" s="95"/>
      <c r="H37" s="95"/>
      <c r="I37" s="95"/>
      <c r="J37" s="96"/>
    </row>
    <row r="38" spans="1:10">
      <c r="A38" s="91" t="s">
        <v>259</v>
      </c>
      <c r="B38" s="92"/>
      <c r="C38" s="92"/>
      <c r="D38" s="92"/>
      <c r="E38" s="183" t="str">
        <f>IF(ISBLANK(A39)=TRUE,"THIS AREA IS MANDATORY; you must fill it out.","")</f>
        <v>THIS AREA IS MANDATORY; you must fill it out.</v>
      </c>
      <c r="F38" s="183"/>
      <c r="G38" s="183"/>
      <c r="H38" s="183"/>
      <c r="I38" s="183"/>
      <c r="J38" s="184"/>
    </row>
    <row r="39" spans="1:10">
      <c r="A39" s="194"/>
      <c r="B39" s="195"/>
      <c r="C39" s="195"/>
      <c r="D39" s="195"/>
      <c r="E39" s="195"/>
      <c r="F39" s="195"/>
      <c r="G39" s="195"/>
      <c r="H39" s="195"/>
      <c r="I39" s="195"/>
      <c r="J39" s="196"/>
    </row>
    <row r="40" spans="1:10">
      <c r="A40" s="194"/>
      <c r="B40" s="195"/>
      <c r="C40" s="195"/>
      <c r="D40" s="195"/>
      <c r="E40" s="195"/>
      <c r="F40" s="195"/>
      <c r="G40" s="195"/>
      <c r="H40" s="195"/>
      <c r="I40" s="195"/>
      <c r="J40" s="196"/>
    </row>
    <row r="41" spans="1:10">
      <c r="A41" s="194"/>
      <c r="B41" s="195"/>
      <c r="C41" s="195"/>
      <c r="D41" s="195"/>
      <c r="E41" s="195"/>
      <c r="F41" s="195"/>
      <c r="G41" s="195"/>
      <c r="H41" s="195"/>
      <c r="I41" s="195"/>
      <c r="J41" s="196"/>
    </row>
    <row r="42" spans="1:10">
      <c r="A42" s="194"/>
      <c r="B42" s="195"/>
      <c r="C42" s="195"/>
      <c r="D42" s="195"/>
      <c r="E42" s="195"/>
      <c r="F42" s="195"/>
      <c r="G42" s="195"/>
      <c r="H42" s="195"/>
      <c r="I42" s="195"/>
      <c r="J42" s="196"/>
    </row>
    <row r="43" spans="1:10">
      <c r="A43" s="194"/>
      <c r="B43" s="195"/>
      <c r="C43" s="195"/>
      <c r="D43" s="195"/>
      <c r="E43" s="195"/>
      <c r="F43" s="195"/>
      <c r="G43" s="195"/>
      <c r="H43" s="195"/>
      <c r="I43" s="195"/>
      <c r="J43" s="196"/>
    </row>
    <row r="44" spans="1:10">
      <c r="A44" s="194"/>
      <c r="B44" s="195"/>
      <c r="C44" s="195"/>
      <c r="D44" s="195"/>
      <c r="E44" s="195"/>
      <c r="F44" s="195"/>
      <c r="G44" s="195"/>
      <c r="H44" s="195"/>
      <c r="I44" s="195"/>
      <c r="J44" s="196"/>
    </row>
    <row r="45" spans="1:10">
      <c r="A45" s="194"/>
      <c r="B45" s="195"/>
      <c r="C45" s="195"/>
      <c r="D45" s="195"/>
      <c r="E45" s="195"/>
      <c r="F45" s="195"/>
      <c r="G45" s="195"/>
      <c r="H45" s="195"/>
      <c r="I45" s="195"/>
      <c r="J45" s="196"/>
    </row>
    <row r="46" spans="1:10" ht="15.75" thickBot="1">
      <c r="A46" s="197"/>
      <c r="B46" s="198"/>
      <c r="C46" s="198"/>
      <c r="D46" s="198"/>
      <c r="E46" s="198"/>
      <c r="F46" s="198"/>
      <c r="G46" s="198"/>
      <c r="H46" s="198"/>
      <c r="I46" s="198"/>
      <c r="J46" s="199"/>
    </row>
    <row r="48" spans="1:10" ht="15.75" thickBot="1"/>
    <row r="49" spans="1:10" ht="21">
      <c r="A49" s="18" t="s">
        <v>451</v>
      </c>
      <c r="B49" s="19"/>
      <c r="C49" s="19"/>
      <c r="D49" s="19"/>
      <c r="E49" s="19"/>
      <c r="F49" s="19"/>
      <c r="G49" s="19"/>
      <c r="H49" s="19"/>
      <c r="I49" s="19"/>
      <c r="J49" s="20"/>
    </row>
    <row r="50" spans="1:10" ht="14.45" customHeight="1">
      <c r="A50" s="206" t="s">
        <v>458</v>
      </c>
      <c r="B50" s="207"/>
      <c r="C50" s="207"/>
      <c r="D50" s="207"/>
      <c r="E50" s="207"/>
      <c r="F50" s="207"/>
      <c r="G50" s="207"/>
      <c r="H50" s="207"/>
      <c r="I50" s="207"/>
      <c r="J50" s="208"/>
    </row>
    <row r="51" spans="1:10" ht="21" customHeight="1">
      <c r="A51" s="209"/>
      <c r="B51" s="210"/>
      <c r="C51" s="210"/>
      <c r="D51" s="210"/>
      <c r="E51" s="210"/>
      <c r="F51" s="210"/>
      <c r="G51" s="210"/>
      <c r="H51" s="210"/>
      <c r="I51" s="210"/>
      <c r="J51" s="211"/>
    </row>
    <row r="52" spans="1:10" ht="21" customHeight="1">
      <c r="A52" s="214" t="s">
        <v>454</v>
      </c>
      <c r="B52" s="215"/>
      <c r="C52" s="215"/>
      <c r="D52" s="215"/>
      <c r="E52" s="212" t="str">
        <f>IF(ISBLANK(A53)=TRUE,"THIS AREA IS MANDATORY; you must fill it out.","")</f>
        <v>THIS AREA IS MANDATORY; you must fill it out.</v>
      </c>
      <c r="F52" s="212"/>
      <c r="G52" s="212"/>
      <c r="H52" s="212"/>
      <c r="I52" s="212"/>
      <c r="J52" s="213"/>
    </row>
    <row r="53" spans="1:10">
      <c r="A53" s="200"/>
      <c r="B53" s="201"/>
      <c r="C53" s="201"/>
      <c r="D53" s="201"/>
      <c r="E53" s="201"/>
      <c r="F53" s="201"/>
      <c r="G53" s="201"/>
      <c r="H53" s="201"/>
      <c r="I53" s="201"/>
      <c r="J53" s="202"/>
    </row>
    <row r="54" spans="1:10" ht="15.75" thickBot="1">
      <c r="A54" s="203"/>
      <c r="B54" s="204"/>
      <c r="C54" s="204"/>
      <c r="D54" s="204"/>
      <c r="E54" s="204"/>
      <c r="F54" s="204"/>
      <c r="G54" s="204"/>
      <c r="H54" s="204"/>
      <c r="I54" s="204"/>
      <c r="J54" s="205"/>
    </row>
    <row r="56" spans="1:10" ht="15.75" thickBot="1"/>
    <row r="57" spans="1:10" ht="21">
      <c r="A57" s="18" t="s">
        <v>260</v>
      </c>
      <c r="B57" s="19"/>
      <c r="C57" s="19"/>
      <c r="D57" s="19"/>
      <c r="E57" s="19"/>
      <c r="F57" s="19"/>
      <c r="G57" s="19"/>
      <c r="H57" s="19"/>
      <c r="I57" s="19"/>
      <c r="J57" s="20"/>
    </row>
    <row r="58" spans="1:10">
      <c r="A58" s="194"/>
      <c r="B58" s="195"/>
      <c r="C58" s="195"/>
      <c r="D58" s="195"/>
      <c r="E58" s="195"/>
      <c r="F58" s="195"/>
      <c r="G58" s="195"/>
      <c r="H58" s="195"/>
      <c r="I58" s="195"/>
      <c r="J58" s="196"/>
    </row>
    <row r="59" spans="1:10">
      <c r="A59" s="194"/>
      <c r="B59" s="195"/>
      <c r="C59" s="195"/>
      <c r="D59" s="195"/>
      <c r="E59" s="195"/>
      <c r="F59" s="195"/>
      <c r="G59" s="195"/>
      <c r="H59" s="195"/>
      <c r="I59" s="195"/>
      <c r="J59" s="196"/>
    </row>
    <row r="60" spans="1:10">
      <c r="A60" s="194"/>
      <c r="B60" s="195"/>
      <c r="C60" s="195"/>
      <c r="D60" s="195"/>
      <c r="E60" s="195"/>
      <c r="F60" s="195"/>
      <c r="G60" s="195"/>
      <c r="H60" s="195"/>
      <c r="I60" s="195"/>
      <c r="J60" s="196"/>
    </row>
    <row r="61" spans="1:10">
      <c r="A61" s="194"/>
      <c r="B61" s="195"/>
      <c r="C61" s="195"/>
      <c r="D61" s="195"/>
      <c r="E61" s="195"/>
      <c r="F61" s="195"/>
      <c r="G61" s="195"/>
      <c r="H61" s="195"/>
      <c r="I61" s="195"/>
      <c r="J61" s="196"/>
    </row>
    <row r="62" spans="1:10">
      <c r="A62" s="194"/>
      <c r="B62" s="195"/>
      <c r="C62" s="195"/>
      <c r="D62" s="195"/>
      <c r="E62" s="195"/>
      <c r="F62" s="195"/>
      <c r="G62" s="195"/>
      <c r="H62" s="195"/>
      <c r="I62" s="195"/>
      <c r="J62" s="196"/>
    </row>
    <row r="63" spans="1:10">
      <c r="A63" s="194"/>
      <c r="B63" s="195"/>
      <c r="C63" s="195"/>
      <c r="D63" s="195"/>
      <c r="E63" s="195"/>
      <c r="F63" s="195"/>
      <c r="G63" s="195"/>
      <c r="H63" s="195"/>
      <c r="I63" s="195"/>
      <c r="J63" s="196"/>
    </row>
    <row r="64" spans="1:10">
      <c r="A64" s="194"/>
      <c r="B64" s="195"/>
      <c r="C64" s="195"/>
      <c r="D64" s="195"/>
      <c r="E64" s="195"/>
      <c r="F64" s="195"/>
      <c r="G64" s="195"/>
      <c r="H64" s="195"/>
      <c r="I64" s="195"/>
      <c r="J64" s="196"/>
    </row>
    <row r="65" spans="1:10" ht="15.75" thickBot="1">
      <c r="A65" s="197"/>
      <c r="B65" s="198"/>
      <c r="C65" s="198"/>
      <c r="D65" s="198"/>
      <c r="E65" s="198"/>
      <c r="F65" s="198"/>
      <c r="G65" s="198"/>
      <c r="H65" s="198"/>
      <c r="I65" s="198"/>
      <c r="J65" s="199"/>
    </row>
    <row r="67" spans="1:10" ht="15.75" thickBot="1"/>
    <row r="68" spans="1:10" ht="21">
      <c r="A68" s="18" t="s">
        <v>261</v>
      </c>
      <c r="B68" s="19"/>
      <c r="C68" s="19"/>
      <c r="D68" s="19"/>
      <c r="E68" s="19"/>
      <c r="F68" s="19"/>
      <c r="G68" s="19"/>
      <c r="H68" s="19"/>
      <c r="I68" s="26" t="s">
        <v>264</v>
      </c>
      <c r="J68" s="28"/>
    </row>
    <row r="69" spans="1:10">
      <c r="A69" s="27" t="s">
        <v>262</v>
      </c>
      <c r="J69" s="22"/>
    </row>
    <row r="70" spans="1:10">
      <c r="A70" s="194"/>
      <c r="B70" s="195"/>
      <c r="C70" s="195"/>
      <c r="D70" s="195"/>
      <c r="E70" s="195"/>
      <c r="F70" s="195"/>
      <c r="G70" s="195"/>
      <c r="H70" s="195"/>
      <c r="I70" s="195"/>
      <c r="J70" s="196"/>
    </row>
    <row r="71" spans="1:10">
      <c r="A71" s="194"/>
      <c r="B71" s="195"/>
      <c r="C71" s="195"/>
      <c r="D71" s="195"/>
      <c r="E71" s="195"/>
      <c r="F71" s="195"/>
      <c r="G71" s="195"/>
      <c r="H71" s="195"/>
      <c r="I71" s="195"/>
      <c r="J71" s="196"/>
    </row>
    <row r="72" spans="1:10">
      <c r="A72" s="194"/>
      <c r="B72" s="195"/>
      <c r="C72" s="195"/>
      <c r="D72" s="195"/>
      <c r="E72" s="195"/>
      <c r="F72" s="195"/>
      <c r="G72" s="195"/>
      <c r="H72" s="195"/>
      <c r="I72" s="195"/>
      <c r="J72" s="196"/>
    </row>
    <row r="73" spans="1:10">
      <c r="A73" s="194"/>
      <c r="B73" s="195"/>
      <c r="C73" s="195"/>
      <c r="D73" s="195"/>
      <c r="E73" s="195"/>
      <c r="F73" s="195"/>
      <c r="G73" s="195"/>
      <c r="H73" s="195"/>
      <c r="I73" s="195"/>
      <c r="J73" s="196"/>
    </row>
    <row r="74" spans="1:10">
      <c r="A74" s="194"/>
      <c r="B74" s="195"/>
      <c r="C74" s="195"/>
      <c r="D74" s="195"/>
      <c r="E74" s="195"/>
      <c r="F74" s="195"/>
      <c r="G74" s="195"/>
      <c r="H74" s="195"/>
      <c r="I74" s="195"/>
      <c r="J74" s="196"/>
    </row>
    <row r="75" spans="1:10">
      <c r="A75" s="194"/>
      <c r="B75" s="195"/>
      <c r="C75" s="195"/>
      <c r="D75" s="195"/>
      <c r="E75" s="195"/>
      <c r="F75" s="195"/>
      <c r="G75" s="195"/>
      <c r="H75" s="195"/>
      <c r="I75" s="195"/>
      <c r="J75" s="196"/>
    </row>
    <row r="76" spans="1:10">
      <c r="A76" s="194"/>
      <c r="B76" s="195"/>
      <c r="C76" s="195"/>
      <c r="D76" s="195"/>
      <c r="E76" s="195"/>
      <c r="F76" s="195"/>
      <c r="G76" s="195"/>
      <c r="H76" s="195"/>
      <c r="I76" s="195"/>
      <c r="J76" s="196"/>
    </row>
    <row r="77" spans="1:10" ht="15.75" thickBot="1">
      <c r="A77" s="197"/>
      <c r="B77" s="198"/>
      <c r="C77" s="198"/>
      <c r="D77" s="198"/>
      <c r="E77" s="198"/>
      <c r="F77" s="198"/>
      <c r="G77" s="198"/>
      <c r="H77" s="198"/>
      <c r="I77" s="198"/>
      <c r="J77" s="199"/>
    </row>
    <row r="78" spans="1:10">
      <c r="A78" s="21"/>
      <c r="J78" s="22"/>
    </row>
    <row r="79" spans="1:10" ht="15.75" thickBot="1">
      <c r="A79" s="21"/>
      <c r="J79" s="22"/>
    </row>
    <row r="80" spans="1:10" ht="21">
      <c r="A80" s="185" t="s">
        <v>467</v>
      </c>
      <c r="B80" s="186"/>
      <c r="C80" s="186"/>
      <c r="D80" s="186"/>
      <c r="E80" s="186"/>
      <c r="F80" s="186"/>
      <c r="G80" s="186"/>
      <c r="H80" s="187"/>
      <c r="I80" s="88" t="s">
        <v>264</v>
      </c>
      <c r="J80" s="115"/>
    </row>
    <row r="81" spans="1:10" ht="15.75" thickBot="1">
      <c r="A81" s="188" t="s">
        <v>468</v>
      </c>
      <c r="B81" s="189"/>
      <c r="C81" s="189"/>
      <c r="D81" s="189"/>
      <c r="E81" s="189"/>
      <c r="F81" s="189"/>
      <c r="G81" s="190" t="s">
        <v>433</v>
      </c>
      <c r="H81" s="191"/>
      <c r="I81" s="192"/>
      <c r="J81" s="193"/>
    </row>
  </sheetData>
  <sheetProtection algorithmName="SHA-512" hashValue="BoEs5pjUrolEn2DWJYMPAHnzk3UnvdlhzxnMnIC3keaOUby0SSSYyWJmCldTJy05jUTS6GI5p7rSk3xMkSsSRQ==" saltValue="M2w1DA3yCrb9PXOUS27QXA==" spinCount="100000" sheet="1" objects="1" scenarios="1" selectLockedCells="1"/>
  <mergeCells count="27">
    <mergeCell ref="A3:J6"/>
    <mergeCell ref="B34:J34"/>
    <mergeCell ref="B35:J35"/>
    <mergeCell ref="A1:J1"/>
    <mergeCell ref="A2:J2"/>
    <mergeCell ref="B8:J8"/>
    <mergeCell ref="B9:J9"/>
    <mergeCell ref="B10:J10"/>
    <mergeCell ref="B11:J11"/>
    <mergeCell ref="A17:J29"/>
    <mergeCell ref="A31:J31"/>
    <mergeCell ref="H13:I13"/>
    <mergeCell ref="A15:E16"/>
    <mergeCell ref="F15:J16"/>
    <mergeCell ref="D32:J33"/>
    <mergeCell ref="E38:J38"/>
    <mergeCell ref="A80:H80"/>
    <mergeCell ref="A81:F81"/>
    <mergeCell ref="G81:H81"/>
    <mergeCell ref="I81:J81"/>
    <mergeCell ref="A70:J77"/>
    <mergeCell ref="A39:J46"/>
    <mergeCell ref="A58:J65"/>
    <mergeCell ref="A53:J54"/>
    <mergeCell ref="A50:J51"/>
    <mergeCell ref="E52:J52"/>
    <mergeCell ref="A52:D52"/>
  </mergeCells>
  <dataValidations count="3">
    <dataValidation type="date" allowBlank="1" showInputMessage="1" showErrorMessage="1" sqref="B12:B13 J13" xr:uid="{00000000-0002-0000-0100-000000000000}">
      <formula1>32874</formula1>
      <formula2>54789</formula2>
    </dataValidation>
    <dataValidation type="whole" allowBlank="1" showErrorMessage="1" errorTitle="Student number error." error="Please insert your current 6-digit student number. (e.g. 210000)" sqref="I81:J81" xr:uid="{5605E942-29AB-4648-9855-72F1BA5D7268}">
      <formula1>160000</formula1>
      <formula2>290000</formula2>
    </dataValidation>
    <dataValidation type="list" allowBlank="1" showInputMessage="1" showErrorMessage="1" sqref="A53:J54" xr:uid="{A45B453E-2392-47A8-BDD9-5334AC07E5E8}">
      <formula1>$N$28:$N$30</formula1>
    </dataValidation>
  </dataValidations>
  <hyperlinks>
    <hyperlink ref="A36" r:id="rId1" display="http://kurser.dtu.dk/" xr:uid="{00000000-0004-0000-0100-000000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28515625" bestFit="1" customWidth="1"/>
  </cols>
  <sheetData>
    <row r="1" spans="1:11">
      <c r="A1" s="250" t="s">
        <v>417</v>
      </c>
      <c r="B1" s="251"/>
      <c r="C1" s="251"/>
      <c r="D1" s="251"/>
      <c r="E1" s="251"/>
      <c r="F1" s="251"/>
      <c r="G1" s="251"/>
      <c r="H1" s="251"/>
      <c r="I1" s="251"/>
      <c r="J1" s="251"/>
      <c r="K1" s="252"/>
    </row>
    <row r="2" spans="1:11">
      <c r="A2" s="253"/>
      <c r="B2" s="254"/>
      <c r="C2" s="254"/>
      <c r="D2" s="254"/>
      <c r="E2" s="254"/>
      <c r="F2" s="254"/>
      <c r="G2" s="254"/>
      <c r="H2" s="254"/>
      <c r="I2" s="254"/>
      <c r="J2" s="254"/>
      <c r="K2" s="255"/>
    </row>
    <row r="3" spans="1:11" ht="26.25" customHeight="1">
      <c r="A3" s="256" t="s">
        <v>418</v>
      </c>
      <c r="B3" s="257"/>
      <c r="C3" s="257"/>
      <c r="D3" s="257"/>
      <c r="E3" s="257"/>
      <c r="F3" s="257"/>
      <c r="G3" s="257"/>
      <c r="H3" s="257"/>
      <c r="I3" s="257"/>
      <c r="J3" s="257"/>
      <c r="K3" s="258"/>
    </row>
    <row r="4" spans="1:11" ht="15.75" thickBot="1">
      <c r="A4" s="259" t="s">
        <v>419</v>
      </c>
      <c r="B4" s="260"/>
      <c r="C4" s="260"/>
      <c r="D4" s="260"/>
      <c r="E4" s="260"/>
      <c r="F4" s="260"/>
      <c r="G4" s="260"/>
      <c r="H4" s="260"/>
      <c r="I4" s="260"/>
      <c r="J4" s="260"/>
      <c r="K4" s="261"/>
    </row>
    <row r="5" spans="1:11" ht="18.75" customHeight="1">
      <c r="A5" s="59" t="s">
        <v>420</v>
      </c>
      <c r="B5" s="60"/>
      <c r="C5" s="60"/>
      <c r="D5" s="60"/>
      <c r="E5" s="60"/>
      <c r="F5" s="60"/>
      <c r="G5" s="60"/>
      <c r="H5" s="60"/>
      <c r="I5" s="60"/>
      <c r="J5" s="60"/>
      <c r="K5" s="61"/>
    </row>
    <row r="6" spans="1:11">
      <c r="A6" s="62" t="s">
        <v>421</v>
      </c>
      <c r="B6" s="63"/>
      <c r="C6" s="63"/>
      <c r="D6" s="63"/>
      <c r="E6" s="63"/>
      <c r="F6" s="63"/>
      <c r="G6" s="63"/>
      <c r="H6" s="63"/>
      <c r="I6" s="63"/>
      <c r="J6" s="63"/>
      <c r="K6" s="64"/>
    </row>
    <row r="7" spans="1:11">
      <c r="A7" s="62" t="s">
        <v>422</v>
      </c>
      <c r="B7" s="262"/>
      <c r="C7" s="262"/>
      <c r="D7" s="262"/>
      <c r="E7" s="262"/>
      <c r="F7" s="262"/>
      <c r="G7" s="262"/>
      <c r="H7" s="262"/>
      <c r="I7" s="262"/>
      <c r="J7" s="262"/>
      <c r="K7" s="263"/>
    </row>
    <row r="8" spans="1:11">
      <c r="A8" s="65"/>
      <c r="K8" s="66"/>
    </row>
    <row r="9" spans="1:11">
      <c r="A9" s="77" t="s">
        <v>423</v>
      </c>
      <c r="B9" s="267"/>
      <c r="C9" s="268"/>
      <c r="D9" s="268"/>
      <c r="E9" s="268"/>
      <c r="F9" s="268"/>
      <c r="G9" s="268"/>
      <c r="H9" s="268"/>
      <c r="I9" s="268"/>
      <c r="J9" s="268"/>
      <c r="K9" s="269"/>
    </row>
    <row r="10" spans="1:11">
      <c r="A10" s="62" t="s">
        <v>431</v>
      </c>
      <c r="B10" s="264"/>
      <c r="C10" s="265"/>
      <c r="D10" s="265"/>
      <c r="E10" s="265"/>
      <c r="F10" s="265"/>
      <c r="G10" s="265"/>
      <c r="H10" s="265"/>
      <c r="I10" s="265"/>
      <c r="J10" s="265"/>
      <c r="K10" s="266"/>
    </row>
    <row r="11" spans="1:11">
      <c r="A11" s="65"/>
      <c r="K11" s="66"/>
    </row>
    <row r="12" spans="1:11">
      <c r="A12" s="62" t="s">
        <v>424</v>
      </c>
      <c r="B12" s="67"/>
      <c r="C12" s="63"/>
      <c r="D12" s="63"/>
      <c r="E12" s="63"/>
      <c r="F12" s="63"/>
      <c r="G12" s="63"/>
      <c r="H12" s="63"/>
      <c r="I12" s="63"/>
      <c r="J12" s="63"/>
      <c r="K12" s="64"/>
    </row>
    <row r="13" spans="1:11">
      <c r="A13" s="62" t="s">
        <v>425</v>
      </c>
      <c r="B13" s="264"/>
      <c r="C13" s="265"/>
      <c r="D13" s="265"/>
      <c r="E13" s="265"/>
      <c r="F13" s="265"/>
      <c r="G13" s="265"/>
      <c r="H13" s="265"/>
      <c r="I13" s="265"/>
      <c r="J13" s="265"/>
      <c r="K13" s="266"/>
    </row>
    <row r="14" spans="1:11">
      <c r="A14" s="65"/>
      <c r="K14" s="66"/>
    </row>
    <row r="15" spans="1:11" ht="28.5" customHeight="1">
      <c r="A15" s="68" t="s">
        <v>426</v>
      </c>
      <c r="B15" s="244"/>
      <c r="C15" s="245"/>
      <c r="D15" s="245"/>
      <c r="E15" s="245"/>
      <c r="F15" s="245"/>
      <c r="G15" s="245"/>
      <c r="H15" s="245"/>
      <c r="I15" s="245"/>
      <c r="J15" s="245"/>
      <c r="K15" s="246"/>
    </row>
    <row r="16" spans="1:11" ht="15.75" thickBot="1">
      <c r="A16" s="69"/>
      <c r="B16" s="70"/>
      <c r="C16" s="70"/>
      <c r="D16" s="70"/>
      <c r="E16" s="70"/>
      <c r="F16" s="70"/>
      <c r="G16" s="70"/>
      <c r="H16" s="70"/>
      <c r="I16" s="70"/>
      <c r="J16" s="70"/>
      <c r="K16" s="71"/>
    </row>
    <row r="17" spans="1:11" ht="18" customHeight="1">
      <c r="A17" s="72" t="s">
        <v>427</v>
      </c>
      <c r="B17" s="73"/>
      <c r="C17" s="73"/>
      <c r="D17" s="73"/>
      <c r="E17" s="73"/>
      <c r="F17" s="73"/>
      <c r="G17" s="73"/>
      <c r="H17" s="73"/>
      <c r="I17" s="73"/>
      <c r="J17" s="73"/>
      <c r="K17" s="74"/>
    </row>
    <row r="18" spans="1:11" ht="57.75" customHeight="1" thickBot="1">
      <c r="A18" s="75" t="s">
        <v>428</v>
      </c>
      <c r="B18" s="247"/>
      <c r="C18" s="248"/>
      <c r="D18" s="248"/>
      <c r="E18" s="248"/>
      <c r="F18" s="248"/>
      <c r="G18" s="248"/>
      <c r="H18" s="248"/>
      <c r="I18" s="248"/>
      <c r="J18" s="248"/>
      <c r="K18" s="249"/>
    </row>
  </sheetData>
  <sheetProtection algorithmName="SHA-512" hashValue="Q7HiMorXSwdnj1qeM7OyEOEY/lVpmCcLkOocCyXAkIMsA61D+59MngN757T/MJEqOInzVSrmWn8hA9YgjoHMyg==" saltValue="yC6Nb0DvrTWjOkldlMtnk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2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2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200-000002000000}">
      <formula1>101</formula1>
    </dataValidation>
    <dataValidation type="custom" allowBlank="1" showInputMessage="1" showErrorMessage="1" sqref="B10:K10" xr:uid="{00000000-0002-0000-0200-000003000000}">
      <formula1>B10=SUBSTITUTE(B10," ","")</formula1>
    </dataValidation>
  </dataValidations>
  <hyperlinks>
    <hyperlink ref="A4:K4" r:id="rId1" display="https://www.dtu.dk/english/Education/msc/Admission-and-deadlines/Language_test_requirements"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R123"/>
  <sheetViews>
    <sheetView topLeftCell="A3" workbookViewId="0">
      <selection activeCell="N21" sqref="N21"/>
    </sheetView>
  </sheetViews>
  <sheetFormatPr defaultColWidth="9.140625" defaultRowHeight="15"/>
  <cols>
    <col min="1" max="1" width="55.140625" style="9" customWidth="1"/>
    <col min="2" max="2" width="9.140625" style="9" customWidth="1"/>
    <col min="3" max="4" width="9.140625" style="9"/>
    <col min="5" max="5" width="9.140625" style="9" customWidth="1"/>
    <col min="6" max="6" width="9.140625" style="9"/>
    <col min="7" max="7" width="9.140625" style="9" customWidth="1"/>
    <col min="8" max="10" width="9.140625" style="9"/>
    <col min="11" max="11" width="9.140625" style="9" customWidth="1"/>
    <col min="12" max="12" width="39.28515625" style="9" customWidth="1"/>
    <col min="13" max="16384" width="9.140625" style="9"/>
  </cols>
  <sheetData>
    <row r="1" spans="1:18" ht="15" customHeight="1">
      <c r="A1" s="163" t="str">
        <f>CONCATENATE(Setup!$B$2, " (sheet 1 of 2)")</f>
        <v>Design &amp; Innovation (sheet 1 of 2)</v>
      </c>
      <c r="B1" s="163"/>
      <c r="C1" s="163"/>
      <c r="D1" s="163"/>
      <c r="E1" s="163"/>
      <c r="F1" s="163"/>
      <c r="G1" s="163"/>
      <c r="H1" s="163"/>
      <c r="I1" s="163"/>
      <c r="J1" s="163"/>
      <c r="K1" s="163"/>
      <c r="L1" s="56"/>
    </row>
    <row r="2" spans="1:18" ht="15" customHeight="1">
      <c r="A2" s="163"/>
      <c r="B2" s="163"/>
      <c r="C2" s="163"/>
      <c r="D2" s="163"/>
      <c r="E2" s="163"/>
      <c r="F2" s="163"/>
      <c r="G2" s="163"/>
      <c r="H2" s="163"/>
      <c r="I2" s="163"/>
      <c r="J2" s="163"/>
      <c r="K2" s="163"/>
      <c r="L2" s="56"/>
    </row>
    <row r="3" spans="1:18" ht="45" customHeight="1">
      <c r="A3" s="275" t="s">
        <v>429</v>
      </c>
      <c r="B3" s="276"/>
      <c r="C3" s="276"/>
      <c r="D3" s="276"/>
      <c r="E3" s="276"/>
      <c r="F3" s="276"/>
      <c r="G3" s="276"/>
      <c r="H3" s="276"/>
      <c r="I3" s="276"/>
      <c r="J3" s="276"/>
      <c r="K3" s="276"/>
    </row>
    <row r="4" spans="1:18" ht="15.75">
      <c r="A4" s="32" t="s">
        <v>391</v>
      </c>
      <c r="B4" s="30"/>
      <c r="C4" s="30"/>
      <c r="D4" s="30"/>
      <c r="E4" s="30"/>
      <c r="F4" s="30"/>
      <c r="G4" s="30"/>
      <c r="H4" s="30"/>
      <c r="I4" s="30"/>
      <c r="J4" s="30"/>
      <c r="K4" s="30"/>
      <c r="L4" s="30"/>
    </row>
    <row r="5" spans="1:18">
      <c r="A5" s="9" t="s">
        <v>285</v>
      </c>
      <c r="B5" s="175" t="s">
        <v>416</v>
      </c>
      <c r="C5" s="175"/>
      <c r="D5" s="175"/>
      <c r="E5" s="175"/>
      <c r="F5" s="175"/>
      <c r="G5" s="175"/>
      <c r="H5" s="175"/>
      <c r="I5" s="175"/>
      <c r="J5" s="175"/>
      <c r="K5" s="175"/>
      <c r="L5" s="6" t="s">
        <v>393</v>
      </c>
    </row>
    <row r="6" spans="1:18">
      <c r="A6" s="9" t="s">
        <v>283</v>
      </c>
      <c r="B6" s="175" t="s">
        <v>62</v>
      </c>
      <c r="C6" s="175"/>
      <c r="D6" s="175"/>
      <c r="E6" s="175"/>
      <c r="F6" s="175"/>
      <c r="G6" s="175"/>
      <c r="H6" s="175"/>
      <c r="I6" s="175"/>
      <c r="J6" s="175"/>
      <c r="K6" s="175"/>
      <c r="L6" s="6" t="s">
        <v>392</v>
      </c>
    </row>
    <row r="7" spans="1:18">
      <c r="A7" s="9" t="s">
        <v>284</v>
      </c>
      <c r="B7" s="175" t="s">
        <v>415</v>
      </c>
      <c r="C7" s="175"/>
      <c r="D7" s="175"/>
      <c r="E7" s="175"/>
      <c r="F7" s="175"/>
      <c r="G7" s="175"/>
      <c r="H7" s="175"/>
      <c r="I7" s="175"/>
      <c r="J7" s="175"/>
      <c r="K7" s="175"/>
      <c r="L7" s="6" t="s">
        <v>395</v>
      </c>
    </row>
    <row r="9" spans="1:18">
      <c r="A9" s="33" t="s">
        <v>390</v>
      </c>
    </row>
    <row r="10" spans="1:18">
      <c r="A10" s="9" t="s">
        <v>278</v>
      </c>
      <c r="B10" s="175" t="s">
        <v>439</v>
      </c>
      <c r="C10" s="175"/>
      <c r="D10" s="175"/>
      <c r="E10" s="175"/>
      <c r="F10" s="175"/>
      <c r="G10" s="175"/>
      <c r="H10" s="175"/>
      <c r="I10" s="175"/>
      <c r="J10" s="175"/>
      <c r="K10" s="175"/>
      <c r="L10" s="7" t="s">
        <v>394</v>
      </c>
    </row>
    <row r="11" spans="1:18">
      <c r="A11" s="9" t="s">
        <v>286</v>
      </c>
      <c r="B11" s="1">
        <v>3</v>
      </c>
      <c r="C11" s="7" t="s">
        <v>396</v>
      </c>
      <c r="F11" s="5"/>
      <c r="G11" s="5"/>
    </row>
    <row r="12" spans="1:18">
      <c r="A12" s="9" t="s">
        <v>282</v>
      </c>
      <c r="B12" s="1">
        <v>180</v>
      </c>
      <c r="C12" s="7" t="s">
        <v>397</v>
      </c>
      <c r="F12" s="5"/>
      <c r="G12" s="5"/>
      <c r="H12" s="7"/>
    </row>
    <row r="13" spans="1:18">
      <c r="R13" s="31"/>
    </row>
    <row r="14" spans="1:18">
      <c r="A14" s="34" t="s">
        <v>389</v>
      </c>
    </row>
    <row r="15" spans="1:18">
      <c r="A15" s="9" t="s">
        <v>279</v>
      </c>
      <c r="B15" s="1">
        <v>-3</v>
      </c>
      <c r="C15" s="7" t="s">
        <v>398</v>
      </c>
      <c r="F15" s="5"/>
      <c r="G15" s="5"/>
      <c r="I15" s="270" t="s">
        <v>401</v>
      </c>
      <c r="J15" s="271"/>
      <c r="K15" s="8">
        <v>8.8000000000000007</v>
      </c>
      <c r="L15" s="35" t="s">
        <v>385</v>
      </c>
    </row>
    <row r="16" spans="1:18">
      <c r="A16" s="9" t="s">
        <v>280</v>
      </c>
      <c r="B16" s="2">
        <v>2</v>
      </c>
      <c r="C16" s="7" t="s">
        <v>399</v>
      </c>
      <c r="F16" s="5"/>
      <c r="G16" s="5"/>
      <c r="I16" s="270"/>
      <c r="J16" s="271"/>
      <c r="K16" s="8"/>
      <c r="L16" s="35" t="s">
        <v>386</v>
      </c>
    </row>
    <row r="17" spans="1:12">
      <c r="A17" s="9" t="s">
        <v>281</v>
      </c>
      <c r="B17" s="1">
        <v>12</v>
      </c>
      <c r="C17" s="7" t="s">
        <v>400</v>
      </c>
      <c r="F17" s="5"/>
      <c r="H17" s="5"/>
      <c r="I17" s="270" t="s">
        <v>402</v>
      </c>
      <c r="J17" s="271"/>
      <c r="K17" s="8">
        <v>9.1</v>
      </c>
      <c r="L17" s="35" t="s">
        <v>387</v>
      </c>
    </row>
    <row r="18" spans="1:12">
      <c r="A18" s="5"/>
      <c r="C18" s="7"/>
      <c r="F18" s="5"/>
      <c r="G18" s="5"/>
      <c r="H18" s="29"/>
    </row>
    <row r="19" spans="1:12" ht="15.75" thickBot="1"/>
    <row r="20" spans="1:12" ht="16.5" thickTop="1" thickBot="1">
      <c r="A20" s="34" t="s">
        <v>388</v>
      </c>
      <c r="D20" s="272" t="s">
        <v>403</v>
      </c>
      <c r="E20" s="273"/>
      <c r="F20" s="273"/>
      <c r="G20" s="273"/>
      <c r="H20" s="273"/>
      <c r="I20" s="273"/>
      <c r="J20" s="274"/>
      <c r="K20" s="34"/>
    </row>
    <row r="21" spans="1:12" ht="169.15" customHeight="1" thickBot="1">
      <c r="A21" s="58" t="s">
        <v>406</v>
      </c>
      <c r="B21" s="53" t="s">
        <v>404</v>
      </c>
      <c r="C21" s="53" t="s">
        <v>405</v>
      </c>
      <c r="D21" s="41" t="str">
        <f>Setup!B5</f>
        <v xml:space="preserve">Mathematics &amp; Statistics
</v>
      </c>
      <c r="E21" s="10" t="str">
        <f>Setup!B6</f>
        <v xml:space="preserve">Physics, Chemistry, Biology
 </v>
      </c>
      <c r="F21" s="10" t="str">
        <f>Setup!B7</f>
        <v xml:space="preserve">Programming, Software Development
 </v>
      </c>
      <c r="G21" s="10" t="str">
        <f>Setup!B8</f>
        <v xml:space="preserve">Mechanics &amp; Materials
 </v>
      </c>
      <c r="H21" s="10" t="str">
        <f>Setup!B9</f>
        <v xml:space="preserve">Systematic Design Methods
 </v>
      </c>
      <c r="I21" s="10" t="str">
        <f>Setup!B10</f>
        <v xml:space="preserve">Industrial Design &amp; User Centric Design
 </v>
      </c>
      <c r="J21" s="42" t="str">
        <f>Setup!B11</f>
        <v>Project in Engineering Design or Product Development</v>
      </c>
      <c r="K21" s="54" t="s">
        <v>0</v>
      </c>
    </row>
    <row r="22" spans="1:12" ht="15" customHeight="1">
      <c r="A22" s="52" t="s">
        <v>253</v>
      </c>
      <c r="D22" s="43">
        <v>32.5</v>
      </c>
      <c r="E22" s="37">
        <v>10</v>
      </c>
      <c r="F22" s="37">
        <v>15</v>
      </c>
      <c r="G22" s="37">
        <v>10</v>
      </c>
      <c r="H22" s="37">
        <v>10</v>
      </c>
      <c r="I22" s="37">
        <v>20</v>
      </c>
      <c r="J22" s="44">
        <v>8.5</v>
      </c>
      <c r="K22" s="57">
        <v>0.36</v>
      </c>
    </row>
    <row r="23" spans="1:12">
      <c r="A23" s="52" t="s">
        <v>254</v>
      </c>
      <c r="C23" s="11">
        <v>8.4</v>
      </c>
      <c r="D23" s="45">
        <v>9.3000000000000007</v>
      </c>
      <c r="E23" s="36">
        <v>10</v>
      </c>
      <c r="F23" s="36">
        <v>8.6999999999999993</v>
      </c>
      <c r="G23" s="36">
        <v>7</v>
      </c>
      <c r="H23" s="36">
        <v>10</v>
      </c>
      <c r="I23" s="36">
        <v>10.5</v>
      </c>
      <c r="J23" s="46">
        <v>7</v>
      </c>
      <c r="K23" s="38">
        <v>8.3000000000000007</v>
      </c>
      <c r="L23" s="12" t="s">
        <v>450</v>
      </c>
    </row>
    <row r="24" spans="1:12">
      <c r="A24" s="1" t="s">
        <v>411</v>
      </c>
      <c r="B24" s="1">
        <v>20</v>
      </c>
      <c r="C24" s="4">
        <v>10</v>
      </c>
      <c r="D24" s="47">
        <v>100</v>
      </c>
      <c r="E24" s="1"/>
      <c r="F24" s="1"/>
      <c r="G24" s="1"/>
      <c r="H24" s="1"/>
      <c r="I24" s="1"/>
      <c r="J24" s="48"/>
      <c r="K24" s="39">
        <v>0</v>
      </c>
      <c r="L24" s="13" t="str">
        <f>IF(K24&lt;0,"ERROR! - distribution invalid (sum cannot exceed 100%)"," ")</f>
        <v xml:space="preserve"> </v>
      </c>
    </row>
    <row r="25" spans="1:12">
      <c r="A25" s="1" t="s">
        <v>410</v>
      </c>
      <c r="B25" s="1">
        <v>10</v>
      </c>
      <c r="C25" s="4">
        <v>10</v>
      </c>
      <c r="D25" s="47"/>
      <c r="E25" s="1">
        <v>100</v>
      </c>
      <c r="F25" s="1"/>
      <c r="G25" s="1"/>
      <c r="H25" s="1"/>
      <c r="I25" s="1"/>
      <c r="J25" s="48"/>
      <c r="K25" s="39">
        <v>0</v>
      </c>
      <c r="L25" s="13" t="str">
        <f t="shared" ref="L25:L88" si="0">IF(K25&lt;0,"ERROR! - distribution invalid (sum cannot exceed 100%)"," ")</f>
        <v xml:space="preserve"> </v>
      </c>
    </row>
    <row r="26" spans="1:12">
      <c r="A26" s="1" t="s">
        <v>409</v>
      </c>
      <c r="B26" s="1">
        <v>10</v>
      </c>
      <c r="C26" s="4">
        <v>4</v>
      </c>
      <c r="D26" s="47"/>
      <c r="E26" s="1"/>
      <c r="F26" s="1"/>
      <c r="G26" s="1"/>
      <c r="H26" s="1"/>
      <c r="I26" s="1"/>
      <c r="J26" s="48"/>
      <c r="K26" s="39">
        <v>100</v>
      </c>
      <c r="L26" s="13" t="str">
        <f t="shared" si="0"/>
        <v xml:space="preserve"> </v>
      </c>
    </row>
    <row r="27" spans="1:12">
      <c r="A27" s="1" t="s">
        <v>440</v>
      </c>
      <c r="B27" s="1">
        <v>10</v>
      </c>
      <c r="C27" s="4">
        <v>10</v>
      </c>
      <c r="D27" s="47"/>
      <c r="E27" s="1"/>
      <c r="F27" s="1"/>
      <c r="G27" s="1"/>
      <c r="H27" s="1">
        <v>100</v>
      </c>
      <c r="I27" s="1"/>
      <c r="J27" s="48"/>
      <c r="K27" s="39">
        <v>0</v>
      </c>
      <c r="L27" s="13" t="str">
        <f t="shared" si="0"/>
        <v xml:space="preserve"> </v>
      </c>
    </row>
    <row r="28" spans="1:12">
      <c r="A28" s="1" t="s">
        <v>441</v>
      </c>
      <c r="B28" s="1">
        <v>5</v>
      </c>
      <c r="C28" s="4">
        <v>12</v>
      </c>
      <c r="D28" s="47"/>
      <c r="E28" s="1"/>
      <c r="F28" s="1">
        <v>100</v>
      </c>
      <c r="G28" s="1"/>
      <c r="H28" s="1"/>
      <c r="I28" s="1"/>
      <c r="J28" s="48"/>
      <c r="K28" s="39">
        <v>0</v>
      </c>
      <c r="L28" s="13" t="str">
        <f t="shared" si="0"/>
        <v xml:space="preserve"> </v>
      </c>
    </row>
    <row r="29" spans="1:12">
      <c r="A29" s="1" t="s">
        <v>414</v>
      </c>
      <c r="B29" s="1">
        <v>5</v>
      </c>
      <c r="C29" s="4">
        <v>7</v>
      </c>
      <c r="D29" s="47">
        <v>100</v>
      </c>
      <c r="E29" s="1"/>
      <c r="F29" s="1"/>
      <c r="G29" s="1"/>
      <c r="H29" s="1"/>
      <c r="I29" s="1"/>
      <c r="J29" s="48"/>
      <c r="K29" s="39">
        <v>0</v>
      </c>
      <c r="L29" s="13" t="str">
        <f t="shared" si="0"/>
        <v xml:space="preserve"> </v>
      </c>
    </row>
    <row r="30" spans="1:12">
      <c r="A30" s="1" t="s">
        <v>442</v>
      </c>
      <c r="B30" s="1">
        <v>5</v>
      </c>
      <c r="C30" s="4">
        <v>10</v>
      </c>
      <c r="D30" s="47"/>
      <c r="E30" s="1"/>
      <c r="F30" s="1"/>
      <c r="G30" s="1">
        <v>100</v>
      </c>
      <c r="H30" s="1"/>
      <c r="I30" s="1"/>
      <c r="J30" s="48"/>
      <c r="K30" s="39">
        <v>0</v>
      </c>
      <c r="L30" s="13" t="str">
        <f t="shared" si="0"/>
        <v xml:space="preserve"> </v>
      </c>
    </row>
    <row r="31" spans="1:12">
      <c r="A31" s="1" t="s">
        <v>443</v>
      </c>
      <c r="B31" s="1">
        <v>5</v>
      </c>
      <c r="C31" s="4">
        <v>7</v>
      </c>
      <c r="D31" s="47">
        <v>50</v>
      </c>
      <c r="E31" s="1"/>
      <c r="F31" s="1">
        <v>50</v>
      </c>
      <c r="G31" s="1"/>
      <c r="H31" s="1"/>
      <c r="I31" s="1"/>
      <c r="J31" s="48"/>
      <c r="K31" s="39">
        <v>0</v>
      </c>
      <c r="L31" s="13" t="str">
        <f t="shared" si="0"/>
        <v xml:space="preserve"> </v>
      </c>
    </row>
    <row r="32" spans="1:12">
      <c r="A32" s="1" t="s">
        <v>444</v>
      </c>
      <c r="B32" s="1">
        <v>5</v>
      </c>
      <c r="C32" s="4">
        <v>10</v>
      </c>
      <c r="D32" s="47"/>
      <c r="E32" s="1"/>
      <c r="F32" s="1"/>
      <c r="G32" s="1"/>
      <c r="H32" s="1"/>
      <c r="I32" s="1">
        <v>100</v>
      </c>
      <c r="J32" s="48"/>
      <c r="K32" s="39">
        <v>0</v>
      </c>
      <c r="L32" s="13" t="str">
        <f t="shared" si="0"/>
        <v xml:space="preserve"> </v>
      </c>
    </row>
    <row r="33" spans="1:12">
      <c r="A33" s="1" t="s">
        <v>445</v>
      </c>
      <c r="B33" s="1">
        <v>5</v>
      </c>
      <c r="C33" s="4">
        <v>2</v>
      </c>
      <c r="D33" s="47"/>
      <c r="E33" s="1"/>
      <c r="F33" s="1"/>
      <c r="G33" s="1"/>
      <c r="H33" s="1"/>
      <c r="I33" s="1"/>
      <c r="J33" s="48"/>
      <c r="K33" s="39">
        <v>100</v>
      </c>
      <c r="L33" s="13" t="str">
        <f t="shared" si="0"/>
        <v xml:space="preserve"> </v>
      </c>
    </row>
    <row r="34" spans="1:12">
      <c r="A34" s="1" t="s">
        <v>446</v>
      </c>
      <c r="B34" s="1">
        <v>5</v>
      </c>
      <c r="C34" s="4">
        <v>4</v>
      </c>
      <c r="D34" s="47"/>
      <c r="E34" s="1"/>
      <c r="F34" s="1"/>
      <c r="G34" s="1">
        <v>100</v>
      </c>
      <c r="H34" s="1"/>
      <c r="I34" s="1"/>
      <c r="J34" s="48"/>
      <c r="K34" s="39">
        <v>0</v>
      </c>
      <c r="L34" s="13" t="str">
        <f t="shared" si="0"/>
        <v xml:space="preserve"> </v>
      </c>
    </row>
    <row r="35" spans="1:12">
      <c r="A35" s="1" t="s">
        <v>447</v>
      </c>
      <c r="B35" s="1">
        <v>5</v>
      </c>
      <c r="C35" s="4">
        <v>7</v>
      </c>
      <c r="D35" s="47"/>
      <c r="E35" s="1"/>
      <c r="F35" s="1"/>
      <c r="G35" s="1"/>
      <c r="H35" s="1"/>
      <c r="I35" s="1"/>
      <c r="J35" s="48">
        <v>100</v>
      </c>
      <c r="K35" s="39">
        <v>0</v>
      </c>
      <c r="L35" s="13"/>
    </row>
    <row r="36" spans="1:12">
      <c r="A36" s="1" t="s">
        <v>412</v>
      </c>
      <c r="B36" s="1">
        <v>5</v>
      </c>
      <c r="C36" s="4">
        <v>10</v>
      </c>
      <c r="D36" s="47">
        <v>100</v>
      </c>
      <c r="E36" s="1"/>
      <c r="F36" s="1"/>
      <c r="G36" s="1"/>
      <c r="H36" s="1"/>
      <c r="I36" s="1"/>
      <c r="J36" s="48"/>
      <c r="K36" s="39">
        <v>0</v>
      </c>
      <c r="L36" s="13"/>
    </row>
    <row r="37" spans="1:12">
      <c r="A37" s="1" t="s">
        <v>413</v>
      </c>
      <c r="B37" s="1">
        <v>5</v>
      </c>
      <c r="C37" s="4">
        <v>10</v>
      </c>
      <c r="D37" s="47"/>
      <c r="E37" s="1"/>
      <c r="F37" s="1"/>
      <c r="G37" s="1">
        <v>100</v>
      </c>
      <c r="H37" s="1"/>
      <c r="I37" s="1"/>
      <c r="J37" s="48"/>
      <c r="K37" s="39"/>
      <c r="L37" s="13"/>
    </row>
    <row r="38" spans="1:12">
      <c r="A38" s="1" t="s">
        <v>448</v>
      </c>
      <c r="B38" s="1">
        <v>5</v>
      </c>
      <c r="C38" s="4">
        <v>12</v>
      </c>
      <c r="D38" s="47"/>
      <c r="E38" s="1"/>
      <c r="F38" s="1"/>
      <c r="G38" s="1"/>
      <c r="H38" s="1"/>
      <c r="I38" s="1">
        <v>100</v>
      </c>
      <c r="J38" s="48"/>
      <c r="K38" s="39">
        <v>0</v>
      </c>
      <c r="L38" s="13"/>
    </row>
    <row r="39" spans="1:12">
      <c r="A39" s="1" t="s">
        <v>449</v>
      </c>
      <c r="B39" s="1">
        <v>5</v>
      </c>
      <c r="C39" s="4">
        <v>4</v>
      </c>
      <c r="D39" s="47"/>
      <c r="E39" s="1"/>
      <c r="F39" s="1"/>
      <c r="G39" s="1"/>
      <c r="H39" s="1"/>
      <c r="I39" s="1"/>
      <c r="J39" s="48"/>
      <c r="K39" s="39">
        <v>100</v>
      </c>
      <c r="L39" s="13"/>
    </row>
    <row r="40" spans="1:12">
      <c r="A40" s="1" t="s">
        <v>449</v>
      </c>
      <c r="B40" s="1">
        <v>10</v>
      </c>
      <c r="C40" s="4">
        <v>12</v>
      </c>
      <c r="D40" s="47"/>
      <c r="E40" s="1"/>
      <c r="F40" s="1"/>
      <c r="G40" s="1"/>
      <c r="H40" s="1"/>
      <c r="I40" s="1"/>
      <c r="J40" s="48"/>
      <c r="K40" s="39">
        <v>100</v>
      </c>
      <c r="L40" s="13"/>
    </row>
    <row r="41" spans="1:12">
      <c r="A41" s="1" t="s">
        <v>449</v>
      </c>
      <c r="B41" s="1">
        <v>5</v>
      </c>
      <c r="C41" s="4">
        <v>10</v>
      </c>
      <c r="D41" s="47"/>
      <c r="E41" s="1"/>
      <c r="F41" s="1">
        <v>100</v>
      </c>
      <c r="G41" s="1"/>
      <c r="H41" s="1"/>
      <c r="I41" s="1"/>
      <c r="J41" s="48"/>
      <c r="K41" s="39">
        <v>0</v>
      </c>
      <c r="L41" s="13"/>
    </row>
    <row r="42" spans="1:12">
      <c r="A42" s="1" t="s">
        <v>449</v>
      </c>
      <c r="B42" s="1">
        <v>5</v>
      </c>
      <c r="C42" s="4">
        <v>7</v>
      </c>
      <c r="D42" s="47"/>
      <c r="E42" s="1"/>
      <c r="F42" s="1"/>
      <c r="G42" s="1"/>
      <c r="H42" s="1"/>
      <c r="I42" s="1"/>
      <c r="J42" s="48"/>
      <c r="K42" s="39">
        <v>100</v>
      </c>
      <c r="L42" s="13"/>
    </row>
    <row r="43" spans="1:12">
      <c r="A43" s="1" t="s">
        <v>449</v>
      </c>
      <c r="B43" s="1">
        <v>10</v>
      </c>
      <c r="C43" s="4">
        <v>10</v>
      </c>
      <c r="D43" s="47"/>
      <c r="E43" s="1"/>
      <c r="F43" s="1"/>
      <c r="G43" s="1"/>
      <c r="H43" s="1"/>
      <c r="I43" s="1">
        <v>100</v>
      </c>
      <c r="J43" s="48"/>
      <c r="K43" s="39">
        <v>0</v>
      </c>
      <c r="L43" s="13"/>
    </row>
    <row r="44" spans="1:12">
      <c r="A44" s="1" t="s">
        <v>449</v>
      </c>
      <c r="B44" s="1">
        <v>10</v>
      </c>
      <c r="C44" s="4">
        <v>7</v>
      </c>
      <c r="D44" s="47"/>
      <c r="E44" s="1"/>
      <c r="F44" s="1"/>
      <c r="G44" s="1"/>
      <c r="H44" s="1"/>
      <c r="I44" s="1"/>
      <c r="J44" s="48"/>
      <c r="K44" s="39">
        <v>0</v>
      </c>
      <c r="L44" s="13"/>
    </row>
    <row r="45" spans="1:12">
      <c r="A45" s="1" t="s">
        <v>449</v>
      </c>
      <c r="B45" s="1">
        <v>5</v>
      </c>
      <c r="C45" s="4">
        <v>7</v>
      </c>
      <c r="D45" s="47"/>
      <c r="E45" s="1"/>
      <c r="F45" s="1"/>
      <c r="G45" s="1"/>
      <c r="H45" s="1"/>
      <c r="I45" s="1"/>
      <c r="J45" s="48"/>
      <c r="K45" s="39">
        <v>100</v>
      </c>
      <c r="L45" s="13"/>
    </row>
    <row r="46" spans="1:12">
      <c r="A46" s="1" t="s">
        <v>449</v>
      </c>
      <c r="B46" s="1">
        <v>5</v>
      </c>
      <c r="C46" s="4">
        <v>10</v>
      </c>
      <c r="D46" s="47"/>
      <c r="E46" s="1"/>
      <c r="F46" s="1"/>
      <c r="G46" s="1"/>
      <c r="H46" s="1"/>
      <c r="I46" s="1"/>
      <c r="J46" s="48"/>
      <c r="K46" s="39">
        <v>100</v>
      </c>
      <c r="L46" s="13"/>
    </row>
    <row r="47" spans="1:12">
      <c r="A47" s="1" t="s">
        <v>449</v>
      </c>
      <c r="B47" s="1">
        <v>5</v>
      </c>
      <c r="C47" s="4">
        <v>7</v>
      </c>
      <c r="D47" s="47">
        <v>50</v>
      </c>
      <c r="E47" s="1"/>
      <c r="F47" s="1"/>
      <c r="G47" s="1"/>
      <c r="H47" s="1"/>
      <c r="I47" s="1"/>
      <c r="J47" s="48">
        <v>50</v>
      </c>
      <c r="K47" s="39">
        <v>0</v>
      </c>
      <c r="L47" s="13"/>
    </row>
    <row r="48" spans="1:12">
      <c r="A48" s="1" t="s">
        <v>449</v>
      </c>
      <c r="B48" s="1">
        <v>15</v>
      </c>
      <c r="C48" s="4">
        <v>12</v>
      </c>
      <c r="D48" s="47"/>
      <c r="E48" s="1"/>
      <c r="F48" s="1"/>
      <c r="G48" s="1"/>
      <c r="H48" s="1"/>
      <c r="I48" s="1"/>
      <c r="J48" s="48"/>
      <c r="K48" s="39">
        <v>100</v>
      </c>
      <c r="L48" s="13"/>
    </row>
    <row r="49" spans="1:12">
      <c r="A49" s="1" t="s">
        <v>311</v>
      </c>
      <c r="B49" s="1"/>
      <c r="C49" s="4"/>
      <c r="D49" s="47"/>
      <c r="E49" s="1"/>
      <c r="F49" s="1"/>
      <c r="G49" s="1"/>
      <c r="H49" s="1"/>
      <c r="I49" s="1"/>
      <c r="J49" s="48"/>
      <c r="K49" s="39" t="str">
        <f t="shared" ref="K49:K55" si="1">IF(ISBLANK(B49)," ",100-SUM(D49:J49))</f>
        <v xml:space="preserve"> </v>
      </c>
      <c r="L49" s="13" t="str">
        <f t="shared" si="0"/>
        <v xml:space="preserve"> </v>
      </c>
    </row>
    <row r="50" spans="1:12">
      <c r="A50" s="1" t="s">
        <v>312</v>
      </c>
      <c r="B50" s="1"/>
      <c r="C50" s="4"/>
      <c r="D50" s="47"/>
      <c r="E50" s="1"/>
      <c r="F50" s="1"/>
      <c r="G50" s="1"/>
      <c r="H50" s="1"/>
      <c r="I50" s="1"/>
      <c r="J50" s="48"/>
      <c r="K50" s="39" t="str">
        <f t="shared" si="1"/>
        <v xml:space="preserve"> </v>
      </c>
      <c r="L50" s="13" t="str">
        <f t="shared" si="0"/>
        <v xml:space="preserve"> </v>
      </c>
    </row>
    <row r="51" spans="1:12">
      <c r="A51" s="1" t="s">
        <v>313</v>
      </c>
      <c r="B51" s="1"/>
      <c r="C51" s="4"/>
      <c r="D51" s="47"/>
      <c r="E51" s="1"/>
      <c r="F51" s="1"/>
      <c r="G51" s="1"/>
      <c r="H51" s="1"/>
      <c r="I51" s="1"/>
      <c r="J51" s="48"/>
      <c r="K51" s="39" t="str">
        <f t="shared" si="1"/>
        <v xml:space="preserve"> </v>
      </c>
      <c r="L51" s="13" t="str">
        <f t="shared" si="0"/>
        <v xml:space="preserve"> </v>
      </c>
    </row>
    <row r="52" spans="1:12">
      <c r="A52" s="1" t="s">
        <v>314</v>
      </c>
      <c r="B52" s="1"/>
      <c r="C52" s="4"/>
      <c r="D52" s="47"/>
      <c r="E52" s="1"/>
      <c r="F52" s="1"/>
      <c r="G52" s="1"/>
      <c r="H52" s="1"/>
      <c r="I52" s="1"/>
      <c r="J52" s="48"/>
      <c r="K52" s="39" t="str">
        <f t="shared" si="1"/>
        <v xml:space="preserve"> </v>
      </c>
      <c r="L52" s="13" t="str">
        <f t="shared" si="0"/>
        <v xml:space="preserve"> </v>
      </c>
    </row>
    <row r="53" spans="1:12">
      <c r="A53" s="1" t="s">
        <v>315</v>
      </c>
      <c r="B53" s="1"/>
      <c r="C53" s="4"/>
      <c r="D53" s="47"/>
      <c r="E53" s="1"/>
      <c r="F53" s="1"/>
      <c r="G53" s="1"/>
      <c r="H53" s="1"/>
      <c r="I53" s="1"/>
      <c r="J53" s="48"/>
      <c r="K53" s="39" t="str">
        <f t="shared" si="1"/>
        <v xml:space="preserve"> </v>
      </c>
      <c r="L53" s="13" t="str">
        <f t="shared" si="0"/>
        <v xml:space="preserve"> </v>
      </c>
    </row>
    <row r="54" spans="1:12">
      <c r="A54" s="1" t="s">
        <v>316</v>
      </c>
      <c r="B54" s="1"/>
      <c r="C54" s="4"/>
      <c r="D54" s="47"/>
      <c r="E54" s="1"/>
      <c r="F54" s="1"/>
      <c r="G54" s="1"/>
      <c r="H54" s="1"/>
      <c r="I54" s="1"/>
      <c r="J54" s="48"/>
      <c r="K54" s="39" t="str">
        <f t="shared" si="1"/>
        <v xml:space="preserve"> </v>
      </c>
      <c r="L54" s="13" t="str">
        <f t="shared" si="0"/>
        <v xml:space="preserve"> </v>
      </c>
    </row>
    <row r="55" spans="1:12">
      <c r="A55" s="1" t="s">
        <v>317</v>
      </c>
      <c r="B55" s="1"/>
      <c r="C55" s="4"/>
      <c r="D55" s="47"/>
      <c r="E55" s="1"/>
      <c r="F55" s="1"/>
      <c r="G55" s="1"/>
      <c r="H55" s="1"/>
      <c r="I55" s="1"/>
      <c r="J55" s="48"/>
      <c r="K55" s="39" t="str">
        <f t="shared" si="1"/>
        <v xml:space="preserve"> </v>
      </c>
      <c r="L55" s="13" t="str">
        <f t="shared" si="0"/>
        <v xml:space="preserve"> </v>
      </c>
    </row>
    <row r="56" spans="1:12">
      <c r="A56" s="1" t="s">
        <v>318</v>
      </c>
      <c r="B56" s="1"/>
      <c r="C56" s="4"/>
      <c r="D56" s="47"/>
      <c r="E56" s="1"/>
      <c r="F56" s="1"/>
      <c r="G56" s="1"/>
      <c r="H56" s="1"/>
      <c r="I56" s="1"/>
      <c r="J56" s="48"/>
      <c r="K56" s="39" t="str">
        <f t="shared" ref="K56:K87" si="2">IF(ISBLANK(B56)," ",100-SUM(D56:J56))</f>
        <v xml:space="preserve"> </v>
      </c>
      <c r="L56" s="13" t="str">
        <f t="shared" si="0"/>
        <v xml:space="preserve"> </v>
      </c>
    </row>
    <row r="57" spans="1:12">
      <c r="A57" s="1" t="s">
        <v>319</v>
      </c>
      <c r="B57" s="1"/>
      <c r="C57" s="4"/>
      <c r="D57" s="47"/>
      <c r="E57" s="1"/>
      <c r="F57" s="1"/>
      <c r="G57" s="1"/>
      <c r="H57" s="1"/>
      <c r="I57" s="1"/>
      <c r="J57" s="48"/>
      <c r="K57" s="39" t="str">
        <f t="shared" si="2"/>
        <v xml:space="preserve"> </v>
      </c>
      <c r="L57" s="13" t="str">
        <f t="shared" si="0"/>
        <v xml:space="preserve"> </v>
      </c>
    </row>
    <row r="58" spans="1:12">
      <c r="A58" s="1" t="s">
        <v>320</v>
      </c>
      <c r="B58" s="1"/>
      <c r="C58" s="4"/>
      <c r="D58" s="47"/>
      <c r="E58" s="1"/>
      <c r="F58" s="1"/>
      <c r="G58" s="1"/>
      <c r="H58" s="1"/>
      <c r="I58" s="1"/>
      <c r="J58" s="48"/>
      <c r="K58" s="39" t="str">
        <f t="shared" si="2"/>
        <v xml:space="preserve"> </v>
      </c>
      <c r="L58" s="13" t="str">
        <f t="shared" si="0"/>
        <v xml:space="preserve"> </v>
      </c>
    </row>
    <row r="59" spans="1:12">
      <c r="A59" s="1" t="s">
        <v>321</v>
      </c>
      <c r="B59" s="1"/>
      <c r="C59" s="4"/>
      <c r="D59" s="47"/>
      <c r="E59" s="1"/>
      <c r="F59" s="1"/>
      <c r="G59" s="1"/>
      <c r="H59" s="1"/>
      <c r="I59" s="1"/>
      <c r="J59" s="48"/>
      <c r="K59" s="39" t="str">
        <f t="shared" si="2"/>
        <v xml:space="preserve"> </v>
      </c>
      <c r="L59" s="13" t="str">
        <f t="shared" si="0"/>
        <v xml:space="preserve"> </v>
      </c>
    </row>
    <row r="60" spans="1:12">
      <c r="A60" s="1" t="s">
        <v>322</v>
      </c>
      <c r="B60" s="1"/>
      <c r="C60" s="4"/>
      <c r="D60" s="47"/>
      <c r="E60" s="1"/>
      <c r="F60" s="1"/>
      <c r="G60" s="1"/>
      <c r="H60" s="1"/>
      <c r="I60" s="1"/>
      <c r="J60" s="48"/>
      <c r="K60" s="39" t="str">
        <f t="shared" si="2"/>
        <v xml:space="preserve"> </v>
      </c>
      <c r="L60" s="13" t="str">
        <f t="shared" si="0"/>
        <v xml:space="preserve"> </v>
      </c>
    </row>
    <row r="61" spans="1:12">
      <c r="A61" s="1" t="s">
        <v>323</v>
      </c>
      <c r="B61" s="1"/>
      <c r="C61" s="4"/>
      <c r="D61" s="47"/>
      <c r="E61" s="1"/>
      <c r="F61" s="1"/>
      <c r="G61" s="1"/>
      <c r="H61" s="1"/>
      <c r="I61" s="1"/>
      <c r="J61" s="48"/>
      <c r="K61" s="39" t="str">
        <f t="shared" si="2"/>
        <v xml:space="preserve"> </v>
      </c>
      <c r="L61" s="13" t="str">
        <f t="shared" si="0"/>
        <v xml:space="preserve"> </v>
      </c>
    </row>
    <row r="62" spans="1:12">
      <c r="A62" s="1" t="s">
        <v>324</v>
      </c>
      <c r="B62" s="1"/>
      <c r="C62" s="4"/>
      <c r="D62" s="47"/>
      <c r="E62" s="1"/>
      <c r="F62" s="1"/>
      <c r="G62" s="1"/>
      <c r="H62" s="1"/>
      <c r="I62" s="1"/>
      <c r="J62" s="48"/>
      <c r="K62" s="39" t="str">
        <f t="shared" si="2"/>
        <v xml:space="preserve"> </v>
      </c>
      <c r="L62" s="13" t="str">
        <f t="shared" si="0"/>
        <v xml:space="preserve"> </v>
      </c>
    </row>
    <row r="63" spans="1:12">
      <c r="A63" s="1" t="s">
        <v>325</v>
      </c>
      <c r="B63" s="1"/>
      <c r="C63" s="4"/>
      <c r="D63" s="47"/>
      <c r="E63" s="1"/>
      <c r="F63" s="1"/>
      <c r="G63" s="1"/>
      <c r="H63" s="1"/>
      <c r="I63" s="1"/>
      <c r="J63" s="48"/>
      <c r="K63" s="39" t="str">
        <f t="shared" si="2"/>
        <v xml:space="preserve"> </v>
      </c>
      <c r="L63" s="13" t="str">
        <f t="shared" si="0"/>
        <v xml:space="preserve"> </v>
      </c>
    </row>
    <row r="64" spans="1:12">
      <c r="A64" s="1" t="s">
        <v>326</v>
      </c>
      <c r="B64" s="1"/>
      <c r="C64" s="4"/>
      <c r="D64" s="47"/>
      <c r="E64" s="1"/>
      <c r="F64" s="1"/>
      <c r="G64" s="1"/>
      <c r="H64" s="1"/>
      <c r="I64" s="1"/>
      <c r="J64" s="48"/>
      <c r="K64" s="39" t="str">
        <f t="shared" si="2"/>
        <v xml:space="preserve"> </v>
      </c>
      <c r="L64" s="13" t="str">
        <f t="shared" si="0"/>
        <v xml:space="preserve"> </v>
      </c>
    </row>
    <row r="65" spans="1:12">
      <c r="A65" s="1" t="s">
        <v>327</v>
      </c>
      <c r="B65" s="1"/>
      <c r="C65" s="4"/>
      <c r="D65" s="47"/>
      <c r="E65" s="1"/>
      <c r="F65" s="1"/>
      <c r="G65" s="1"/>
      <c r="H65" s="1"/>
      <c r="I65" s="1"/>
      <c r="J65" s="48"/>
      <c r="K65" s="39" t="str">
        <f t="shared" si="2"/>
        <v xml:space="preserve"> </v>
      </c>
      <c r="L65" s="13" t="str">
        <f t="shared" si="0"/>
        <v xml:space="preserve"> </v>
      </c>
    </row>
    <row r="66" spans="1:12">
      <c r="A66" s="1" t="s">
        <v>328</v>
      </c>
      <c r="B66" s="1"/>
      <c r="C66" s="4"/>
      <c r="D66" s="47"/>
      <c r="E66" s="1"/>
      <c r="F66" s="1"/>
      <c r="G66" s="1"/>
      <c r="H66" s="1"/>
      <c r="I66" s="1"/>
      <c r="J66" s="48"/>
      <c r="K66" s="39" t="str">
        <f t="shared" si="2"/>
        <v xml:space="preserve"> </v>
      </c>
      <c r="L66" s="13" t="str">
        <f t="shared" si="0"/>
        <v xml:space="preserve"> </v>
      </c>
    </row>
    <row r="67" spans="1:12">
      <c r="A67" s="1" t="s">
        <v>329</v>
      </c>
      <c r="B67" s="1"/>
      <c r="C67" s="4"/>
      <c r="D67" s="47"/>
      <c r="E67" s="1"/>
      <c r="F67" s="1"/>
      <c r="G67" s="1"/>
      <c r="H67" s="1"/>
      <c r="I67" s="1"/>
      <c r="J67" s="48"/>
      <c r="K67" s="39" t="str">
        <f t="shared" si="2"/>
        <v xml:space="preserve"> </v>
      </c>
      <c r="L67" s="13" t="str">
        <f t="shared" si="0"/>
        <v xml:space="preserve"> </v>
      </c>
    </row>
    <row r="68" spans="1:12">
      <c r="A68" s="1" t="s">
        <v>330</v>
      </c>
      <c r="B68" s="1"/>
      <c r="C68" s="4"/>
      <c r="D68" s="47"/>
      <c r="E68" s="1"/>
      <c r="F68" s="1"/>
      <c r="G68" s="1"/>
      <c r="H68" s="1"/>
      <c r="I68" s="1"/>
      <c r="J68" s="48"/>
      <c r="K68" s="39" t="str">
        <f t="shared" si="2"/>
        <v xml:space="preserve"> </v>
      </c>
      <c r="L68" s="13" t="str">
        <f t="shared" si="0"/>
        <v xml:space="preserve"> </v>
      </c>
    </row>
    <row r="69" spans="1:12">
      <c r="A69" s="1" t="s">
        <v>331</v>
      </c>
      <c r="B69" s="1"/>
      <c r="C69" s="4"/>
      <c r="D69" s="47"/>
      <c r="E69" s="1"/>
      <c r="F69" s="1"/>
      <c r="G69" s="1"/>
      <c r="H69" s="1"/>
      <c r="I69" s="1"/>
      <c r="J69" s="48"/>
      <c r="K69" s="39" t="str">
        <f t="shared" si="2"/>
        <v xml:space="preserve"> </v>
      </c>
      <c r="L69" s="13" t="str">
        <f t="shared" si="0"/>
        <v xml:space="preserve"> </v>
      </c>
    </row>
    <row r="70" spans="1:12">
      <c r="A70" s="1" t="s">
        <v>332</v>
      </c>
      <c r="B70" s="1"/>
      <c r="C70" s="4"/>
      <c r="D70" s="47"/>
      <c r="E70" s="1"/>
      <c r="F70" s="1"/>
      <c r="G70" s="1"/>
      <c r="H70" s="1"/>
      <c r="I70" s="1"/>
      <c r="J70" s="48"/>
      <c r="K70" s="39" t="str">
        <f t="shared" si="2"/>
        <v xml:space="preserve"> </v>
      </c>
      <c r="L70" s="13" t="str">
        <f t="shared" si="0"/>
        <v xml:space="preserve"> </v>
      </c>
    </row>
    <row r="71" spans="1:12">
      <c r="A71" s="1" t="s">
        <v>333</v>
      </c>
      <c r="B71" s="1"/>
      <c r="C71" s="4"/>
      <c r="D71" s="47"/>
      <c r="E71" s="1"/>
      <c r="F71" s="1"/>
      <c r="G71" s="1"/>
      <c r="H71" s="1"/>
      <c r="I71" s="1"/>
      <c r="J71" s="48"/>
      <c r="K71" s="39" t="str">
        <f t="shared" si="2"/>
        <v xml:space="preserve"> </v>
      </c>
      <c r="L71" s="13" t="str">
        <f t="shared" si="0"/>
        <v xml:space="preserve"> </v>
      </c>
    </row>
    <row r="72" spans="1:12">
      <c r="A72" s="1" t="s">
        <v>334</v>
      </c>
      <c r="B72" s="1"/>
      <c r="C72" s="4"/>
      <c r="D72" s="47"/>
      <c r="E72" s="1"/>
      <c r="F72" s="1"/>
      <c r="G72" s="1"/>
      <c r="H72" s="1"/>
      <c r="I72" s="1"/>
      <c r="J72" s="48"/>
      <c r="K72" s="39" t="str">
        <f t="shared" si="2"/>
        <v xml:space="preserve"> </v>
      </c>
      <c r="L72" s="13" t="str">
        <f t="shared" si="0"/>
        <v xml:space="preserve"> </v>
      </c>
    </row>
    <row r="73" spans="1:12">
      <c r="A73" s="1" t="s">
        <v>335</v>
      </c>
      <c r="B73" s="1"/>
      <c r="C73" s="4"/>
      <c r="D73" s="47"/>
      <c r="E73" s="1"/>
      <c r="F73" s="1"/>
      <c r="G73" s="1"/>
      <c r="H73" s="1"/>
      <c r="I73" s="1"/>
      <c r="J73" s="48"/>
      <c r="K73" s="39" t="str">
        <f t="shared" si="2"/>
        <v xml:space="preserve"> </v>
      </c>
      <c r="L73" s="13" t="str">
        <f t="shared" si="0"/>
        <v xml:space="preserve"> </v>
      </c>
    </row>
    <row r="74" spans="1:12">
      <c r="A74" s="1" t="s">
        <v>336</v>
      </c>
      <c r="B74" s="1"/>
      <c r="C74" s="4"/>
      <c r="D74" s="47"/>
      <c r="E74" s="1"/>
      <c r="F74" s="1"/>
      <c r="G74" s="1"/>
      <c r="H74" s="1"/>
      <c r="I74" s="1"/>
      <c r="J74" s="48"/>
      <c r="K74" s="39" t="str">
        <f t="shared" si="2"/>
        <v xml:space="preserve"> </v>
      </c>
      <c r="L74" s="13" t="str">
        <f t="shared" si="0"/>
        <v xml:space="preserve"> </v>
      </c>
    </row>
    <row r="75" spans="1:12">
      <c r="A75" s="1" t="s">
        <v>337</v>
      </c>
      <c r="B75" s="1"/>
      <c r="C75" s="4"/>
      <c r="D75" s="47"/>
      <c r="E75" s="1"/>
      <c r="F75" s="1"/>
      <c r="G75" s="1"/>
      <c r="H75" s="1"/>
      <c r="I75" s="1"/>
      <c r="J75" s="48"/>
      <c r="K75" s="39" t="str">
        <f t="shared" si="2"/>
        <v xml:space="preserve"> </v>
      </c>
      <c r="L75" s="13" t="str">
        <f t="shared" si="0"/>
        <v xml:space="preserve"> </v>
      </c>
    </row>
    <row r="76" spans="1:12">
      <c r="A76" s="1" t="s">
        <v>338</v>
      </c>
      <c r="B76" s="1"/>
      <c r="C76" s="4"/>
      <c r="D76" s="47"/>
      <c r="E76" s="1"/>
      <c r="F76" s="1"/>
      <c r="G76" s="1"/>
      <c r="H76" s="1"/>
      <c r="I76" s="1"/>
      <c r="J76" s="48"/>
      <c r="K76" s="39" t="str">
        <f t="shared" si="2"/>
        <v xml:space="preserve"> </v>
      </c>
      <c r="L76" s="13" t="str">
        <f t="shared" si="0"/>
        <v xml:space="preserve"> </v>
      </c>
    </row>
    <row r="77" spans="1:12">
      <c r="A77" s="1" t="s">
        <v>339</v>
      </c>
      <c r="B77" s="1"/>
      <c r="C77" s="4"/>
      <c r="D77" s="47"/>
      <c r="E77" s="1"/>
      <c r="F77" s="1"/>
      <c r="G77" s="1"/>
      <c r="H77" s="1"/>
      <c r="I77" s="1"/>
      <c r="J77" s="48"/>
      <c r="K77" s="39" t="str">
        <f t="shared" si="2"/>
        <v xml:space="preserve"> </v>
      </c>
      <c r="L77" s="13" t="str">
        <f t="shared" si="0"/>
        <v xml:space="preserve"> </v>
      </c>
    </row>
    <row r="78" spans="1:12">
      <c r="A78" s="1" t="s">
        <v>340</v>
      </c>
      <c r="B78" s="1"/>
      <c r="C78" s="4"/>
      <c r="D78" s="47"/>
      <c r="E78" s="1"/>
      <c r="F78" s="1"/>
      <c r="G78" s="1"/>
      <c r="H78" s="1"/>
      <c r="I78" s="1"/>
      <c r="J78" s="48"/>
      <c r="K78" s="39" t="str">
        <f t="shared" si="2"/>
        <v xml:space="preserve"> </v>
      </c>
      <c r="L78" s="13" t="str">
        <f t="shared" si="0"/>
        <v xml:space="preserve"> </v>
      </c>
    </row>
    <row r="79" spans="1:12">
      <c r="A79" s="1" t="s">
        <v>341</v>
      </c>
      <c r="B79" s="1"/>
      <c r="C79" s="4"/>
      <c r="D79" s="47"/>
      <c r="E79" s="1"/>
      <c r="F79" s="1"/>
      <c r="G79" s="1"/>
      <c r="H79" s="1"/>
      <c r="I79" s="1"/>
      <c r="J79" s="48"/>
      <c r="K79" s="39" t="str">
        <f t="shared" si="2"/>
        <v xml:space="preserve"> </v>
      </c>
      <c r="L79" s="13" t="str">
        <f t="shared" si="0"/>
        <v xml:space="preserve"> </v>
      </c>
    </row>
    <row r="80" spans="1:12">
      <c r="A80" s="1" t="s">
        <v>342</v>
      </c>
      <c r="B80" s="1"/>
      <c r="C80" s="4"/>
      <c r="D80" s="47"/>
      <c r="E80" s="1"/>
      <c r="F80" s="1"/>
      <c r="G80" s="1"/>
      <c r="H80" s="1"/>
      <c r="I80" s="1"/>
      <c r="J80" s="48"/>
      <c r="K80" s="39" t="str">
        <f t="shared" si="2"/>
        <v xml:space="preserve"> </v>
      </c>
      <c r="L80" s="13" t="str">
        <f t="shared" si="0"/>
        <v xml:space="preserve"> </v>
      </c>
    </row>
    <row r="81" spans="1:12">
      <c r="A81" s="1" t="s">
        <v>343</v>
      </c>
      <c r="B81" s="1"/>
      <c r="C81" s="4"/>
      <c r="D81" s="47"/>
      <c r="E81" s="1"/>
      <c r="F81" s="1"/>
      <c r="G81" s="1"/>
      <c r="H81" s="1"/>
      <c r="I81" s="1"/>
      <c r="J81" s="48"/>
      <c r="K81" s="39" t="str">
        <f t="shared" si="2"/>
        <v xml:space="preserve"> </v>
      </c>
      <c r="L81" s="13" t="str">
        <f t="shared" si="0"/>
        <v xml:space="preserve"> </v>
      </c>
    </row>
    <row r="82" spans="1:12">
      <c r="A82" s="1" t="s">
        <v>344</v>
      </c>
      <c r="B82" s="1"/>
      <c r="C82" s="4"/>
      <c r="D82" s="47"/>
      <c r="E82" s="1"/>
      <c r="F82" s="1"/>
      <c r="G82" s="1"/>
      <c r="H82" s="1"/>
      <c r="I82" s="1"/>
      <c r="J82" s="48"/>
      <c r="K82" s="39" t="str">
        <f t="shared" si="2"/>
        <v xml:space="preserve"> </v>
      </c>
      <c r="L82" s="13" t="str">
        <f t="shared" si="0"/>
        <v xml:space="preserve"> </v>
      </c>
    </row>
    <row r="83" spans="1:12">
      <c r="A83" s="1" t="s">
        <v>345</v>
      </c>
      <c r="B83" s="1"/>
      <c r="C83" s="4"/>
      <c r="D83" s="47"/>
      <c r="E83" s="1"/>
      <c r="F83" s="1"/>
      <c r="G83" s="1"/>
      <c r="H83" s="1"/>
      <c r="I83" s="1"/>
      <c r="J83" s="48"/>
      <c r="K83" s="39" t="str">
        <f t="shared" si="2"/>
        <v xml:space="preserve"> </v>
      </c>
      <c r="L83" s="13" t="str">
        <f t="shared" si="0"/>
        <v xml:space="preserve"> </v>
      </c>
    </row>
    <row r="84" spans="1:12">
      <c r="A84" s="1" t="s">
        <v>346</v>
      </c>
      <c r="B84" s="1"/>
      <c r="C84" s="4"/>
      <c r="D84" s="47"/>
      <c r="E84" s="1"/>
      <c r="F84" s="1"/>
      <c r="G84" s="1"/>
      <c r="H84" s="1"/>
      <c r="I84" s="1"/>
      <c r="J84" s="48"/>
      <c r="K84" s="39" t="str">
        <f t="shared" si="2"/>
        <v xml:space="preserve"> </v>
      </c>
      <c r="L84" s="13" t="str">
        <f t="shared" si="0"/>
        <v xml:space="preserve"> </v>
      </c>
    </row>
    <row r="85" spans="1:12">
      <c r="A85" s="1" t="s">
        <v>347</v>
      </c>
      <c r="B85" s="1"/>
      <c r="C85" s="4"/>
      <c r="D85" s="47"/>
      <c r="E85" s="1"/>
      <c r="F85" s="1"/>
      <c r="G85" s="1"/>
      <c r="H85" s="1"/>
      <c r="I85" s="1"/>
      <c r="J85" s="48"/>
      <c r="K85" s="39" t="str">
        <f t="shared" si="2"/>
        <v xml:space="preserve"> </v>
      </c>
      <c r="L85" s="13" t="str">
        <f t="shared" si="0"/>
        <v xml:space="preserve"> </v>
      </c>
    </row>
    <row r="86" spans="1:12">
      <c r="A86" s="1" t="s">
        <v>348</v>
      </c>
      <c r="B86" s="1"/>
      <c r="C86" s="4"/>
      <c r="D86" s="47"/>
      <c r="E86" s="1"/>
      <c r="F86" s="1"/>
      <c r="G86" s="1"/>
      <c r="H86" s="1"/>
      <c r="I86" s="1"/>
      <c r="J86" s="48"/>
      <c r="K86" s="39" t="str">
        <f t="shared" si="2"/>
        <v xml:space="preserve"> </v>
      </c>
      <c r="L86" s="13" t="str">
        <f t="shared" si="0"/>
        <v xml:space="preserve"> </v>
      </c>
    </row>
    <row r="87" spans="1:12">
      <c r="A87" s="1" t="s">
        <v>349</v>
      </c>
      <c r="B87" s="1"/>
      <c r="C87" s="4"/>
      <c r="D87" s="47"/>
      <c r="E87" s="1"/>
      <c r="F87" s="1"/>
      <c r="G87" s="1"/>
      <c r="H87" s="1"/>
      <c r="I87" s="1"/>
      <c r="J87" s="48"/>
      <c r="K87" s="39" t="str">
        <f t="shared" si="2"/>
        <v xml:space="preserve"> </v>
      </c>
      <c r="L87" s="13" t="str">
        <f t="shared" si="0"/>
        <v xml:space="preserve"> </v>
      </c>
    </row>
    <row r="88" spans="1:12">
      <c r="A88" s="1" t="s">
        <v>350</v>
      </c>
      <c r="B88" s="1"/>
      <c r="C88" s="4"/>
      <c r="D88" s="47"/>
      <c r="E88" s="1"/>
      <c r="F88" s="1"/>
      <c r="G88" s="1"/>
      <c r="H88" s="1"/>
      <c r="I88" s="1"/>
      <c r="J88" s="48"/>
      <c r="K88" s="39" t="str">
        <f t="shared" ref="K88:K119" si="3">IF(ISBLANK(B88)," ",100-SUM(D88:J88))</f>
        <v xml:space="preserve"> </v>
      </c>
      <c r="L88" s="13" t="str">
        <f t="shared" si="0"/>
        <v xml:space="preserve"> </v>
      </c>
    </row>
    <row r="89" spans="1:12">
      <c r="A89" s="1" t="s">
        <v>351</v>
      </c>
      <c r="B89" s="1"/>
      <c r="C89" s="4"/>
      <c r="D89" s="47"/>
      <c r="E89" s="1"/>
      <c r="F89" s="1"/>
      <c r="G89" s="1"/>
      <c r="H89" s="1"/>
      <c r="I89" s="1"/>
      <c r="J89" s="48"/>
      <c r="K89" s="39" t="str">
        <f t="shared" si="3"/>
        <v xml:space="preserve"> </v>
      </c>
      <c r="L89" s="13" t="str">
        <f t="shared" ref="L89:L122" si="4">IF(K89&lt;0,"ERROR! - distribution invalid (sum cannot exceed 100%)"," ")</f>
        <v xml:space="preserve"> </v>
      </c>
    </row>
    <row r="90" spans="1:12">
      <c r="A90" s="1" t="s">
        <v>352</v>
      </c>
      <c r="B90" s="1"/>
      <c r="C90" s="4"/>
      <c r="D90" s="47"/>
      <c r="E90" s="1"/>
      <c r="F90" s="1"/>
      <c r="G90" s="1"/>
      <c r="H90" s="1"/>
      <c r="I90" s="1"/>
      <c r="J90" s="48"/>
      <c r="K90" s="39" t="str">
        <f t="shared" si="3"/>
        <v xml:space="preserve"> </v>
      </c>
      <c r="L90" s="13" t="str">
        <f t="shared" si="4"/>
        <v xml:space="preserve"> </v>
      </c>
    </row>
    <row r="91" spans="1:12">
      <c r="A91" s="1" t="s">
        <v>353</v>
      </c>
      <c r="B91" s="1"/>
      <c r="C91" s="4"/>
      <c r="D91" s="47"/>
      <c r="E91" s="1"/>
      <c r="F91" s="1"/>
      <c r="G91" s="1"/>
      <c r="H91" s="1"/>
      <c r="I91" s="1"/>
      <c r="J91" s="48"/>
      <c r="K91" s="39" t="str">
        <f t="shared" si="3"/>
        <v xml:space="preserve"> </v>
      </c>
      <c r="L91" s="13" t="str">
        <f t="shared" si="4"/>
        <v xml:space="preserve"> </v>
      </c>
    </row>
    <row r="92" spans="1:12">
      <c r="A92" s="1" t="s">
        <v>354</v>
      </c>
      <c r="B92" s="1"/>
      <c r="C92" s="4"/>
      <c r="D92" s="47"/>
      <c r="E92" s="1"/>
      <c r="F92" s="1"/>
      <c r="G92" s="1"/>
      <c r="H92" s="1"/>
      <c r="I92" s="1"/>
      <c r="J92" s="48"/>
      <c r="K92" s="39" t="str">
        <f t="shared" si="3"/>
        <v xml:space="preserve"> </v>
      </c>
      <c r="L92" s="13" t="str">
        <f t="shared" si="4"/>
        <v xml:space="preserve"> </v>
      </c>
    </row>
    <row r="93" spans="1:12">
      <c r="A93" s="1" t="s">
        <v>355</v>
      </c>
      <c r="B93" s="1"/>
      <c r="C93" s="4"/>
      <c r="D93" s="47"/>
      <c r="E93" s="1"/>
      <c r="F93" s="1"/>
      <c r="G93" s="1"/>
      <c r="H93" s="1"/>
      <c r="I93" s="1"/>
      <c r="J93" s="48"/>
      <c r="K93" s="39" t="str">
        <f t="shared" si="3"/>
        <v xml:space="preserve"> </v>
      </c>
      <c r="L93" s="13" t="str">
        <f t="shared" si="4"/>
        <v xml:space="preserve"> </v>
      </c>
    </row>
    <row r="94" spans="1:12">
      <c r="A94" s="1" t="s">
        <v>356</v>
      </c>
      <c r="B94" s="1"/>
      <c r="C94" s="4"/>
      <c r="D94" s="47"/>
      <c r="E94" s="1"/>
      <c r="F94" s="1"/>
      <c r="G94" s="1"/>
      <c r="H94" s="1"/>
      <c r="I94" s="1"/>
      <c r="J94" s="48"/>
      <c r="K94" s="39" t="str">
        <f t="shared" si="3"/>
        <v xml:space="preserve"> </v>
      </c>
      <c r="L94" s="13" t="str">
        <f t="shared" si="4"/>
        <v xml:space="preserve"> </v>
      </c>
    </row>
    <row r="95" spans="1:12">
      <c r="A95" s="1" t="s">
        <v>357</v>
      </c>
      <c r="B95" s="1"/>
      <c r="C95" s="4"/>
      <c r="D95" s="47"/>
      <c r="E95" s="1"/>
      <c r="F95" s="1"/>
      <c r="G95" s="1"/>
      <c r="H95" s="1"/>
      <c r="I95" s="1"/>
      <c r="J95" s="48"/>
      <c r="K95" s="39" t="str">
        <f t="shared" si="3"/>
        <v xml:space="preserve"> </v>
      </c>
      <c r="L95" s="13" t="str">
        <f t="shared" si="4"/>
        <v xml:space="preserve"> </v>
      </c>
    </row>
    <row r="96" spans="1:12">
      <c r="A96" s="1" t="s">
        <v>358</v>
      </c>
      <c r="B96" s="1"/>
      <c r="C96" s="4"/>
      <c r="D96" s="47"/>
      <c r="E96" s="1"/>
      <c r="F96" s="1"/>
      <c r="G96" s="1"/>
      <c r="H96" s="1"/>
      <c r="I96" s="1"/>
      <c r="J96" s="48"/>
      <c r="K96" s="39" t="str">
        <f t="shared" si="3"/>
        <v xml:space="preserve"> </v>
      </c>
      <c r="L96" s="13" t="str">
        <f t="shared" si="4"/>
        <v xml:space="preserve"> </v>
      </c>
    </row>
    <row r="97" spans="1:12">
      <c r="A97" s="1" t="s">
        <v>359</v>
      </c>
      <c r="B97" s="1"/>
      <c r="C97" s="4"/>
      <c r="D97" s="47"/>
      <c r="E97" s="1"/>
      <c r="F97" s="1"/>
      <c r="G97" s="1"/>
      <c r="H97" s="1"/>
      <c r="I97" s="1"/>
      <c r="J97" s="48"/>
      <c r="K97" s="39" t="str">
        <f t="shared" si="3"/>
        <v xml:space="preserve"> </v>
      </c>
      <c r="L97" s="13" t="str">
        <f t="shared" si="4"/>
        <v xml:space="preserve"> </v>
      </c>
    </row>
    <row r="98" spans="1:12">
      <c r="A98" s="1" t="s">
        <v>360</v>
      </c>
      <c r="B98" s="1"/>
      <c r="C98" s="4"/>
      <c r="D98" s="47"/>
      <c r="E98" s="1"/>
      <c r="F98" s="1"/>
      <c r="G98" s="1"/>
      <c r="H98" s="1"/>
      <c r="I98" s="1"/>
      <c r="J98" s="48"/>
      <c r="K98" s="39" t="str">
        <f t="shared" si="3"/>
        <v xml:space="preserve"> </v>
      </c>
      <c r="L98" s="13" t="str">
        <f t="shared" si="4"/>
        <v xml:space="preserve"> </v>
      </c>
    </row>
    <row r="99" spans="1:12">
      <c r="A99" s="1" t="s">
        <v>361</v>
      </c>
      <c r="B99" s="1"/>
      <c r="C99" s="4"/>
      <c r="D99" s="47"/>
      <c r="E99" s="1"/>
      <c r="F99" s="1"/>
      <c r="G99" s="1"/>
      <c r="H99" s="1"/>
      <c r="I99" s="1"/>
      <c r="J99" s="48"/>
      <c r="K99" s="39" t="str">
        <f t="shared" si="3"/>
        <v xml:space="preserve"> </v>
      </c>
      <c r="L99" s="13" t="str">
        <f t="shared" si="4"/>
        <v xml:space="preserve"> </v>
      </c>
    </row>
    <row r="100" spans="1:12">
      <c r="A100" s="1" t="s">
        <v>362</v>
      </c>
      <c r="B100" s="1"/>
      <c r="C100" s="4"/>
      <c r="D100" s="47"/>
      <c r="E100" s="1"/>
      <c r="F100" s="1"/>
      <c r="G100" s="1"/>
      <c r="H100" s="1"/>
      <c r="I100" s="1"/>
      <c r="J100" s="48"/>
      <c r="K100" s="39" t="str">
        <f t="shared" si="3"/>
        <v xml:space="preserve"> </v>
      </c>
      <c r="L100" s="13" t="str">
        <f t="shared" si="4"/>
        <v xml:space="preserve"> </v>
      </c>
    </row>
    <row r="101" spans="1:12">
      <c r="A101" s="1" t="s">
        <v>363</v>
      </c>
      <c r="B101" s="1"/>
      <c r="C101" s="4"/>
      <c r="D101" s="47"/>
      <c r="E101" s="1"/>
      <c r="F101" s="1"/>
      <c r="G101" s="1"/>
      <c r="H101" s="1"/>
      <c r="I101" s="1"/>
      <c r="J101" s="48"/>
      <c r="K101" s="39" t="str">
        <f t="shared" si="3"/>
        <v xml:space="preserve"> </v>
      </c>
      <c r="L101" s="13" t="str">
        <f t="shared" si="4"/>
        <v xml:space="preserve"> </v>
      </c>
    </row>
    <row r="102" spans="1:12">
      <c r="A102" s="1" t="s">
        <v>364</v>
      </c>
      <c r="B102" s="1"/>
      <c r="C102" s="4"/>
      <c r="D102" s="47"/>
      <c r="E102" s="1"/>
      <c r="F102" s="1"/>
      <c r="G102" s="1"/>
      <c r="H102" s="1"/>
      <c r="I102" s="1"/>
      <c r="J102" s="48"/>
      <c r="K102" s="39" t="str">
        <f t="shared" si="3"/>
        <v xml:space="preserve"> </v>
      </c>
      <c r="L102" s="13" t="str">
        <f t="shared" si="4"/>
        <v xml:space="preserve"> </v>
      </c>
    </row>
    <row r="103" spans="1:12">
      <c r="A103" s="1" t="s">
        <v>365</v>
      </c>
      <c r="B103" s="1"/>
      <c r="C103" s="4"/>
      <c r="D103" s="47"/>
      <c r="E103" s="1"/>
      <c r="F103" s="1"/>
      <c r="G103" s="1"/>
      <c r="H103" s="1"/>
      <c r="I103" s="1"/>
      <c r="J103" s="48"/>
      <c r="K103" s="39" t="str">
        <f t="shared" si="3"/>
        <v xml:space="preserve"> </v>
      </c>
      <c r="L103" s="13" t="str">
        <f t="shared" si="4"/>
        <v xml:space="preserve"> </v>
      </c>
    </row>
    <row r="104" spans="1:12">
      <c r="A104" s="1" t="s">
        <v>366</v>
      </c>
      <c r="B104" s="1"/>
      <c r="C104" s="4"/>
      <c r="D104" s="47"/>
      <c r="E104" s="1"/>
      <c r="F104" s="1"/>
      <c r="G104" s="1"/>
      <c r="H104" s="1"/>
      <c r="I104" s="1"/>
      <c r="J104" s="48"/>
      <c r="K104" s="39" t="str">
        <f t="shared" si="3"/>
        <v xml:space="preserve"> </v>
      </c>
      <c r="L104" s="13" t="str">
        <f t="shared" si="4"/>
        <v xml:space="preserve"> </v>
      </c>
    </row>
    <row r="105" spans="1:12">
      <c r="A105" s="1" t="s">
        <v>367</v>
      </c>
      <c r="B105" s="1"/>
      <c r="C105" s="4"/>
      <c r="D105" s="47"/>
      <c r="E105" s="1"/>
      <c r="F105" s="1"/>
      <c r="G105" s="1"/>
      <c r="H105" s="1"/>
      <c r="I105" s="1"/>
      <c r="J105" s="48"/>
      <c r="K105" s="39" t="str">
        <f t="shared" si="3"/>
        <v xml:space="preserve"> </v>
      </c>
      <c r="L105" s="13" t="str">
        <f t="shared" si="4"/>
        <v xml:space="preserve"> </v>
      </c>
    </row>
    <row r="106" spans="1:12">
      <c r="A106" s="1" t="s">
        <v>368</v>
      </c>
      <c r="B106" s="1"/>
      <c r="C106" s="4"/>
      <c r="D106" s="47"/>
      <c r="E106" s="1"/>
      <c r="F106" s="1"/>
      <c r="G106" s="1"/>
      <c r="H106" s="1"/>
      <c r="I106" s="1"/>
      <c r="J106" s="48"/>
      <c r="K106" s="39" t="str">
        <f t="shared" si="3"/>
        <v xml:space="preserve"> </v>
      </c>
      <c r="L106" s="13" t="str">
        <f t="shared" si="4"/>
        <v xml:space="preserve"> </v>
      </c>
    </row>
    <row r="107" spans="1:12">
      <c r="A107" s="1" t="s">
        <v>369</v>
      </c>
      <c r="B107" s="1"/>
      <c r="C107" s="4"/>
      <c r="D107" s="47"/>
      <c r="E107" s="1"/>
      <c r="F107" s="1"/>
      <c r="G107" s="1"/>
      <c r="H107" s="1"/>
      <c r="I107" s="1"/>
      <c r="J107" s="48"/>
      <c r="K107" s="39" t="str">
        <f t="shared" si="3"/>
        <v xml:space="preserve"> </v>
      </c>
      <c r="L107" s="13" t="str">
        <f t="shared" si="4"/>
        <v xml:space="preserve"> </v>
      </c>
    </row>
    <row r="108" spans="1:12">
      <c r="A108" s="1" t="s">
        <v>370</v>
      </c>
      <c r="B108" s="1"/>
      <c r="C108" s="4"/>
      <c r="D108" s="47"/>
      <c r="E108" s="1"/>
      <c r="F108" s="1"/>
      <c r="G108" s="1"/>
      <c r="H108" s="1"/>
      <c r="I108" s="1"/>
      <c r="J108" s="48"/>
      <c r="K108" s="39" t="str">
        <f t="shared" si="3"/>
        <v xml:space="preserve"> </v>
      </c>
      <c r="L108" s="13" t="str">
        <f t="shared" si="4"/>
        <v xml:space="preserve"> </v>
      </c>
    </row>
    <row r="109" spans="1:12">
      <c r="A109" s="1" t="s">
        <v>371</v>
      </c>
      <c r="B109" s="1"/>
      <c r="C109" s="4"/>
      <c r="D109" s="47"/>
      <c r="E109" s="1"/>
      <c r="F109" s="1"/>
      <c r="G109" s="1"/>
      <c r="H109" s="1"/>
      <c r="I109" s="1"/>
      <c r="J109" s="48"/>
      <c r="K109" s="39" t="str">
        <f t="shared" si="3"/>
        <v xml:space="preserve"> </v>
      </c>
      <c r="L109" s="13" t="str">
        <f t="shared" si="4"/>
        <v xml:space="preserve"> </v>
      </c>
    </row>
    <row r="110" spans="1:12">
      <c r="A110" s="1" t="s">
        <v>372</v>
      </c>
      <c r="B110" s="1"/>
      <c r="C110" s="4"/>
      <c r="D110" s="47"/>
      <c r="E110" s="1"/>
      <c r="F110" s="1"/>
      <c r="G110" s="1"/>
      <c r="H110" s="1"/>
      <c r="I110" s="1"/>
      <c r="J110" s="48"/>
      <c r="K110" s="39" t="str">
        <f t="shared" si="3"/>
        <v xml:space="preserve"> </v>
      </c>
      <c r="L110" s="13" t="str">
        <f t="shared" si="4"/>
        <v xml:space="preserve"> </v>
      </c>
    </row>
    <row r="111" spans="1:12">
      <c r="A111" s="1" t="s">
        <v>373</v>
      </c>
      <c r="B111" s="1"/>
      <c r="C111" s="4"/>
      <c r="D111" s="47"/>
      <c r="E111" s="1"/>
      <c r="F111" s="1"/>
      <c r="G111" s="1"/>
      <c r="H111" s="1"/>
      <c r="I111" s="1"/>
      <c r="J111" s="48"/>
      <c r="K111" s="39" t="str">
        <f t="shared" si="3"/>
        <v xml:space="preserve"> </v>
      </c>
      <c r="L111" s="13" t="str">
        <f t="shared" si="4"/>
        <v xml:space="preserve"> </v>
      </c>
    </row>
    <row r="112" spans="1:12">
      <c r="A112" s="1" t="s">
        <v>374</v>
      </c>
      <c r="B112" s="1"/>
      <c r="C112" s="4"/>
      <c r="D112" s="47"/>
      <c r="E112" s="1"/>
      <c r="F112" s="1"/>
      <c r="G112" s="1"/>
      <c r="H112" s="1"/>
      <c r="I112" s="1"/>
      <c r="J112" s="48"/>
      <c r="K112" s="39" t="str">
        <f t="shared" si="3"/>
        <v xml:space="preserve"> </v>
      </c>
      <c r="L112" s="13" t="str">
        <f t="shared" si="4"/>
        <v xml:space="preserve"> </v>
      </c>
    </row>
    <row r="113" spans="1:12">
      <c r="A113" s="1" t="s">
        <v>375</v>
      </c>
      <c r="B113" s="1"/>
      <c r="C113" s="4"/>
      <c r="D113" s="47"/>
      <c r="E113" s="1"/>
      <c r="F113" s="1"/>
      <c r="G113" s="1"/>
      <c r="H113" s="1"/>
      <c r="I113" s="1"/>
      <c r="J113" s="48"/>
      <c r="K113" s="39" t="str">
        <f t="shared" si="3"/>
        <v xml:space="preserve"> </v>
      </c>
      <c r="L113" s="13" t="str">
        <f t="shared" si="4"/>
        <v xml:space="preserve"> </v>
      </c>
    </row>
    <row r="114" spans="1:12">
      <c r="A114" s="1" t="s">
        <v>376</v>
      </c>
      <c r="B114" s="1"/>
      <c r="C114" s="4"/>
      <c r="D114" s="47"/>
      <c r="E114" s="1"/>
      <c r="F114" s="1"/>
      <c r="G114" s="1"/>
      <c r="H114" s="1"/>
      <c r="I114" s="1"/>
      <c r="J114" s="48"/>
      <c r="K114" s="39" t="str">
        <f t="shared" si="3"/>
        <v xml:space="preserve"> </v>
      </c>
      <c r="L114" s="13" t="str">
        <f t="shared" si="4"/>
        <v xml:space="preserve"> </v>
      </c>
    </row>
    <row r="115" spans="1:12">
      <c r="A115" s="1" t="s">
        <v>377</v>
      </c>
      <c r="B115" s="1"/>
      <c r="C115" s="4"/>
      <c r="D115" s="47"/>
      <c r="E115" s="1"/>
      <c r="F115" s="1"/>
      <c r="G115" s="1"/>
      <c r="H115" s="1"/>
      <c r="I115" s="1"/>
      <c r="J115" s="48"/>
      <c r="K115" s="39" t="str">
        <f t="shared" si="3"/>
        <v xml:space="preserve"> </v>
      </c>
      <c r="L115" s="13" t="str">
        <f t="shared" si="4"/>
        <v xml:space="preserve"> </v>
      </c>
    </row>
    <row r="116" spans="1:12">
      <c r="A116" s="1" t="s">
        <v>378</v>
      </c>
      <c r="B116" s="1"/>
      <c r="C116" s="4"/>
      <c r="D116" s="47"/>
      <c r="E116" s="1"/>
      <c r="F116" s="1"/>
      <c r="G116" s="1"/>
      <c r="H116" s="1"/>
      <c r="I116" s="1"/>
      <c r="J116" s="48"/>
      <c r="K116" s="39" t="str">
        <f t="shared" si="3"/>
        <v xml:space="preserve"> </v>
      </c>
      <c r="L116" s="13" t="str">
        <f t="shared" si="4"/>
        <v xml:space="preserve"> </v>
      </c>
    </row>
    <row r="117" spans="1:12">
      <c r="A117" s="1" t="s">
        <v>379</v>
      </c>
      <c r="B117" s="1"/>
      <c r="C117" s="4"/>
      <c r="D117" s="47"/>
      <c r="E117" s="1"/>
      <c r="F117" s="1"/>
      <c r="G117" s="1"/>
      <c r="H117" s="1"/>
      <c r="I117" s="1"/>
      <c r="J117" s="48"/>
      <c r="K117" s="39" t="str">
        <f t="shared" si="3"/>
        <v xml:space="preserve"> </v>
      </c>
      <c r="L117" s="13" t="str">
        <f t="shared" si="4"/>
        <v xml:space="preserve"> </v>
      </c>
    </row>
    <row r="118" spans="1:12">
      <c r="A118" s="1" t="s">
        <v>380</v>
      </c>
      <c r="B118" s="1"/>
      <c r="C118" s="4"/>
      <c r="D118" s="47"/>
      <c r="E118" s="1"/>
      <c r="F118" s="1"/>
      <c r="G118" s="1"/>
      <c r="H118" s="1"/>
      <c r="I118" s="1"/>
      <c r="J118" s="48"/>
      <c r="K118" s="39" t="str">
        <f t="shared" si="3"/>
        <v xml:space="preserve"> </v>
      </c>
      <c r="L118" s="13" t="str">
        <f t="shared" si="4"/>
        <v xml:space="preserve"> </v>
      </c>
    </row>
    <row r="119" spans="1:12">
      <c r="A119" s="1" t="s">
        <v>381</v>
      </c>
      <c r="B119" s="1"/>
      <c r="C119" s="4"/>
      <c r="D119" s="47"/>
      <c r="E119" s="1"/>
      <c r="F119" s="1"/>
      <c r="G119" s="1"/>
      <c r="H119" s="1"/>
      <c r="I119" s="1"/>
      <c r="J119" s="48"/>
      <c r="K119" s="39" t="str">
        <f t="shared" si="3"/>
        <v xml:space="preserve"> </v>
      </c>
      <c r="L119" s="13" t="str">
        <f t="shared" si="4"/>
        <v xml:space="preserve"> </v>
      </c>
    </row>
    <row r="120" spans="1:12">
      <c r="A120" s="1" t="s">
        <v>382</v>
      </c>
      <c r="B120" s="1"/>
      <c r="C120" s="4"/>
      <c r="D120" s="47"/>
      <c r="E120" s="1"/>
      <c r="F120" s="1"/>
      <c r="G120" s="1"/>
      <c r="H120" s="1"/>
      <c r="I120" s="1"/>
      <c r="J120" s="48"/>
      <c r="K120" s="39" t="str">
        <f t="shared" ref="K120:K122" si="5">IF(ISBLANK(B120)," ",100-SUM(D120:J120))</f>
        <v xml:space="preserve"> </v>
      </c>
      <c r="L120" s="13" t="str">
        <f t="shared" si="4"/>
        <v xml:space="preserve"> </v>
      </c>
    </row>
    <row r="121" spans="1:12">
      <c r="A121" s="1" t="s">
        <v>383</v>
      </c>
      <c r="B121" s="1"/>
      <c r="C121" s="4"/>
      <c r="D121" s="47"/>
      <c r="E121" s="1"/>
      <c r="F121" s="1"/>
      <c r="G121" s="1"/>
      <c r="H121" s="1"/>
      <c r="I121" s="1"/>
      <c r="J121" s="48"/>
      <c r="K121" s="39" t="str">
        <f t="shared" si="5"/>
        <v xml:space="preserve"> </v>
      </c>
      <c r="L121" s="13" t="str">
        <f t="shared" si="4"/>
        <v xml:space="preserve"> </v>
      </c>
    </row>
    <row r="122" spans="1:12" ht="15.75" thickBot="1">
      <c r="A122" s="1" t="s">
        <v>384</v>
      </c>
      <c r="B122" s="1"/>
      <c r="C122" s="4"/>
      <c r="D122" s="49"/>
      <c r="E122" s="50"/>
      <c r="F122" s="50"/>
      <c r="G122" s="50"/>
      <c r="H122" s="50"/>
      <c r="I122" s="50"/>
      <c r="J122" s="51"/>
      <c r="K122" s="40" t="str">
        <f t="shared" si="5"/>
        <v xml:space="preserve"> </v>
      </c>
      <c r="L122" s="13" t="str">
        <f t="shared" si="4"/>
        <v xml:space="preserve"> </v>
      </c>
    </row>
    <row r="123" spans="1:12" ht="15.75" thickTop="1"/>
  </sheetData>
  <sheetProtection algorithmName="SHA-512" hashValue="uPsAfeM2XAzQYzrcFDpJzUof/X1jQU07sNDzGqLwUS6plpeOysgeAQq11GV9EYST7xPFeFIQTDmUymlqy8W7jw==" saltValue="nx2ewwmPqi09eyZJ4HT36Q==" spinCount="100000" sheet="1" objects="1" scenarios="1"/>
  <mergeCells count="10">
    <mergeCell ref="I15:J15"/>
    <mergeCell ref="I16:J16"/>
    <mergeCell ref="I17:J17"/>
    <mergeCell ref="D20:J20"/>
    <mergeCell ref="A1:K2"/>
    <mergeCell ref="A3:K3"/>
    <mergeCell ref="B5:K5"/>
    <mergeCell ref="B6:K6"/>
    <mergeCell ref="B7:K7"/>
    <mergeCell ref="B10:K10"/>
  </mergeCells>
  <dataValidations count="6">
    <dataValidation type="decimal" operator="greaterThan" allowBlank="1" showInputMessage="1" showErrorMessage="1" errorTitle="Error" error="The total minimum required credits should be a number &gt; 0" sqref="B12" xr:uid="{00000000-0002-0000-0300-000000000000}">
      <formula1>0</formula1>
    </dataValidation>
    <dataValidation type="custom" allowBlank="1" showInputMessage="1" showErrorMessage="1" errorTitle="Need a number" error="Needs to be a number" sqref="B24:B122" xr:uid="{00000000-0002-0000-0300-000001000000}">
      <formula1>ISNUMBER(B24)</formula1>
    </dataValidation>
    <dataValidation type="decimal" allowBlank="1" showInputMessage="1" showErrorMessage="1" errorTitle="Need a number on the grade scale" error="The grade needs to be a number contained in the grade scale specified above." sqref="C24:C122" xr:uid="{00000000-0002-0000-0300-000002000000}">
      <formula1>MIN($B$15:$B$17)</formula1>
      <formula2>MAX($B$15:$B$17)</formula2>
    </dataValidation>
    <dataValidation type="whole" allowBlank="1" showInputMessage="1" showErrorMessage="1" errorTitle="Need a number" error="Need a number between 10 and 100_x000a__x000a_*Note: do not provide the % changing the formatting of the cell" sqref="D24:J122" xr:uid="{00000000-0002-0000-0300-000003000000}">
      <formula1>10</formula1>
      <formula2>100</formula2>
    </dataValidation>
    <dataValidation type="custom" allowBlank="1" showInputMessage="1" showErrorMessage="1" errorTitle="Needs a number" error="Has to be a number. Please convert your scale to numeric values" sqref="B15:B17" xr:uid="{00000000-0002-0000-0300-000004000000}">
      <formula1>ISNUMBER(B15)</formula1>
    </dataValidation>
    <dataValidation type="decimal" operator="greaterThan" allowBlank="1" showInputMessage="1" showErrorMessage="1" errorTitle="Error" error="Should be a number &gt; 0" sqref="B11" xr:uid="{00000000-0002-0000-0300-000005000000}">
      <formula1>0</formula1>
    </dataValidation>
  </dataValidations>
  <pageMargins left="0.7" right="0.7" top="0.75" bottom="0.75" header="0.3" footer="0.3"/>
  <pageSetup paperSize="260" orientation="landscape" horizontalDpi="4294967292" verticalDpi="0"/>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300-000006000000}">
          <x14:formula1>
            <xm:f>Countries!$A$1:$A$249</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1"/>
  <sheetViews>
    <sheetView workbookViewId="0">
      <selection activeCell="B14" sqref="B14"/>
    </sheetView>
  </sheetViews>
  <sheetFormatPr defaultRowHeight="15"/>
  <cols>
    <col min="1" max="1" width="31.140625" bestFit="1" customWidth="1"/>
    <col min="2" max="2" width="107.5703125" bestFit="1" customWidth="1"/>
  </cols>
  <sheetData>
    <row r="2" spans="1:4">
      <c r="A2" s="3" t="s">
        <v>268</v>
      </c>
      <c r="B2" s="1" t="s">
        <v>439</v>
      </c>
    </row>
    <row r="4" spans="1:4">
      <c r="A4" s="3" t="s">
        <v>269</v>
      </c>
    </row>
    <row r="5" spans="1:4" ht="30">
      <c r="A5" s="14" t="s">
        <v>270</v>
      </c>
      <c r="B5" s="90" t="s">
        <v>461</v>
      </c>
      <c r="D5" t="s">
        <v>407</v>
      </c>
    </row>
    <row r="6" spans="1:4" ht="30">
      <c r="A6" s="14" t="s">
        <v>271</v>
      </c>
      <c r="B6" s="90" t="s">
        <v>462</v>
      </c>
    </row>
    <row r="7" spans="1:4" ht="30">
      <c r="A7" s="14" t="s">
        <v>272</v>
      </c>
      <c r="B7" s="90" t="s">
        <v>463</v>
      </c>
    </row>
    <row r="8" spans="1:4" ht="30">
      <c r="A8" s="14" t="s">
        <v>273</v>
      </c>
      <c r="B8" s="90" t="s">
        <v>464</v>
      </c>
    </row>
    <row r="9" spans="1:4" ht="30">
      <c r="A9" s="14" t="s">
        <v>274</v>
      </c>
      <c r="B9" s="90" t="s">
        <v>465</v>
      </c>
    </row>
    <row r="10" spans="1:4" ht="30">
      <c r="A10" s="14" t="s">
        <v>275</v>
      </c>
      <c r="B10" s="90" t="s">
        <v>466</v>
      </c>
    </row>
    <row r="11" spans="1:4">
      <c r="A11" s="14" t="s">
        <v>276</v>
      </c>
      <c r="B11" s="1" t="s">
        <v>459</v>
      </c>
    </row>
  </sheetData>
  <sheetProtection algorithmName="SHA-512" hashValue="nN/IATHU2exmbXjPp4L2wkrrikEQAqJR1czcqxsgKiblps22DKRXZu2CivSVROM28sUkJuYonC436lFUVNxe6w==" saltValue="IlNFIWDp+cA4RAjW/LBiSg==" spinCount="100000" sheet="1" objects="1" scenarios="1" selectLockedCells="1" selectUnlockedCells="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49"/>
  <sheetViews>
    <sheetView topLeftCell="A197" zoomScaleNormal="100" workbookViewId="0">
      <selection activeCell="A8" sqref="A8"/>
    </sheetView>
  </sheetViews>
  <sheetFormatPr defaultColWidth="9.140625" defaultRowHeight="15"/>
  <cols>
    <col min="1" max="1" width="53.5703125" bestFit="1"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sheetData>
  <sheetProtection algorithmName="SHA-512" hashValue="AGT3U3ljHT4Mh3SSMSOtN7Ejh+7cn+RjvPXcPow+J96ZtmdL2ob2RCJgVgt9dlhdauS1MDR1vZUqoW8UOMfP1w==" saltValue="NwOYTQPDJXjAU5tmTY+fSw=="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B266C41491F0344B0A6F57C1025A33B" ma:contentTypeVersion="11" ma:contentTypeDescription="Opret et nyt dokument." ma:contentTypeScope="" ma:versionID="74cb0125588963e6ee95d424736f135a">
  <xsd:schema xmlns:xsd="http://www.w3.org/2001/XMLSchema" xmlns:xs="http://www.w3.org/2001/XMLSchema" xmlns:p="http://schemas.microsoft.com/office/2006/metadata/properties" xmlns:ns3="c7bb9458-585e-4d11-b1e1-2dbd3590702d" xmlns:ns4="0531a578-ead4-4344-ba77-5a434ec93afb" targetNamespace="http://schemas.microsoft.com/office/2006/metadata/properties" ma:root="true" ma:fieldsID="e7ecd8c8139c5a76d413770eae6eaafb" ns3:_="" ns4:_="">
    <xsd:import namespace="c7bb9458-585e-4d11-b1e1-2dbd3590702d"/>
    <xsd:import namespace="0531a578-ead4-4344-ba77-5a434ec93a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bb9458-585e-4d11-b1e1-2dbd3590702d" elementFormDefault="qualified">
    <xsd:import namespace="http://schemas.microsoft.com/office/2006/documentManagement/types"/>
    <xsd:import namespace="http://schemas.microsoft.com/office/infopath/2007/PartnerControls"/>
    <xsd:element name="SharedWithUsers" ma:index="8"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t med detaljer" ma:description="" ma:internalName="SharedWithDetails" ma:readOnly="true">
      <xsd:simpleType>
        <xsd:restriction base="dms:Note">
          <xsd:maxLength value="255"/>
        </xsd:restriction>
      </xsd:simpleType>
    </xsd:element>
    <xsd:element name="SharingHintHash" ma:index="10" nillable="true" ma:displayName="Hashværdi for deling"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31a578-ead4-4344-ba77-5a434ec93af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7CD04C80-5507-48EC-B2FD-3F900E88411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531a578-ead4-4344-ba77-5a434ec93afb"/>
    <ds:schemaRef ds:uri="c7bb9458-585e-4d11-b1e1-2dbd3590702d"/>
    <ds:schemaRef ds:uri="http://www.w3.org/XML/1998/namespace"/>
    <ds:schemaRef ds:uri="http://purl.org/dc/dcmitype/"/>
  </ds:schemaRefs>
</ds:datastoreItem>
</file>

<file path=customXml/itemProps3.xml><?xml version="1.0" encoding="utf-8"?>
<ds:datastoreItem xmlns:ds="http://schemas.openxmlformats.org/officeDocument/2006/customXml" ds:itemID="{DB033493-F4E7-4ACD-8719-DE1D82A26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bb9458-585e-4d11-b1e1-2dbd3590702d"/>
    <ds:schemaRef ds:uri="0531a578-ead4-4344-ba77-5a434ec93a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GPA</vt:lpstr>
      <vt:lpstr>SOP</vt:lpstr>
      <vt:lpstr>English</vt:lpstr>
      <vt:lpstr>Example</vt:lpstr>
      <vt:lpstr>Setup</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2024-12-12T10:18:32Z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0x0101002B266C41491F0344B0A6F57C1025A33B</vt:lpwstr>
  </property>
</Properties>
</file>