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AE6CF19-2EA9-4E90-B872-B3D75E838938}" xr6:coauthVersionLast="47" xr6:coauthVersionMax="47" xr10:uidLastSave="{00000000-0000-0000-0000-000000000000}"/>
  <workbookProtection workbookAlgorithmName="SHA-512" workbookHashValue="o0FOyL1zoBrUoujZf1hXe7mHToWn2bJ3koiMRLtlNsgo1xpDWOCcjC4k8GJy/eHwA6mZQVkpUtOpGPXwbzuRrA==" workbookSaltValue="BdNbTiVTwKC+ZN65JhDjt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4" i="16" l="1"/>
  <c r="E34" i="16"/>
  <c r="K33" i="16"/>
  <c r="E33" i="16"/>
  <c r="K32" i="16"/>
  <c r="E32" i="16"/>
  <c r="K31" i="16"/>
  <c r="E31" i="16"/>
  <c r="K30" i="16"/>
  <c r="E30" i="16"/>
  <c r="K29" i="16"/>
  <c r="E29" i="16"/>
  <c r="K28" i="16"/>
  <c r="E28" i="16"/>
  <c r="K27" i="16"/>
  <c r="E27" i="16"/>
  <c r="K26" i="16"/>
  <c r="E26" i="16"/>
  <c r="K25" i="16"/>
  <c r="E25" i="16"/>
  <c r="K24" i="16"/>
  <c r="E24" i="16"/>
  <c r="K23" i="16"/>
  <c r="E23" i="16"/>
  <c r="K22" i="16"/>
  <c r="E22" i="16"/>
  <c r="K21" i="16"/>
  <c r="E21" i="16"/>
  <c r="K20" i="16"/>
  <c r="E20" i="16"/>
  <c r="K19" i="16"/>
  <c r="E19" i="16"/>
  <c r="K18" i="16"/>
  <c r="E18" i="16"/>
  <c r="K17" i="16"/>
  <c r="E17" i="16"/>
  <c r="K16" i="16"/>
  <c r="E16" i="16"/>
  <c r="E46" i="16"/>
  <c r="E35" i="16"/>
  <c r="E36" i="16"/>
  <c r="E37" i="16"/>
  <c r="E38" i="16"/>
  <c r="E39" i="16"/>
  <c r="E40" i="16"/>
  <c r="E41" i="16"/>
  <c r="E42" i="16"/>
  <c r="E43" i="16"/>
  <c r="E44" i="16"/>
  <c r="E45" i="16"/>
  <c r="E47" i="16"/>
  <c r="E48" i="16"/>
  <c r="E49" i="16"/>
  <c r="E50" i="16"/>
  <c r="E51" i="16"/>
  <c r="E52" i="16"/>
  <c r="E53" i="16"/>
  <c r="E15" i="16"/>
  <c r="J20" i="15" a="1"/>
  <c r="J20" i="15" s="1"/>
  <c r="C13" i="16"/>
  <c r="F13" i="16"/>
  <c r="G13" i="16"/>
  <c r="K37" i="16"/>
  <c r="K14" i="16" s="1"/>
  <c r="H13" i="16"/>
  <c r="I13" i="16"/>
  <c r="J13" i="16"/>
  <c r="B8" i="9"/>
  <c r="A3" i="16"/>
  <c r="A3" i="17"/>
  <c r="J19" i="15"/>
  <c r="L68" i="15"/>
  <c r="K69" i="16"/>
  <c r="K68" i="16"/>
  <c r="K67" i="16"/>
  <c r="K66" i="16"/>
  <c r="K65" i="16"/>
  <c r="K64" i="16"/>
  <c r="K63" i="16"/>
  <c r="K62" i="16"/>
  <c r="K61" i="16"/>
  <c r="K60" i="16"/>
  <c r="K59" i="16"/>
  <c r="K58" i="16"/>
  <c r="K57" i="16"/>
  <c r="K56" i="16"/>
  <c r="K55" i="16"/>
  <c r="K53" i="16"/>
  <c r="K52" i="16"/>
  <c r="K51" i="16"/>
  <c r="K50" i="16"/>
  <c r="K49" i="16"/>
  <c r="K48" i="16"/>
  <c r="K47" i="16"/>
  <c r="K46" i="16"/>
  <c r="K45" i="16"/>
  <c r="K44" i="16"/>
  <c r="K43" i="16"/>
  <c r="K42" i="16"/>
  <c r="K41" i="16"/>
  <c r="K40" i="16"/>
  <c r="K39" i="16"/>
  <c r="K38" i="16"/>
  <c r="K36" i="16"/>
  <c r="K35" i="16"/>
  <c r="K15" i="16"/>
  <c r="J14" i="16"/>
  <c r="I14" i="16"/>
  <c r="H14" i="16"/>
  <c r="G14" i="16"/>
  <c r="F14" i="16"/>
  <c r="E14" i="16" l="1"/>
  <c r="B70" i="16"/>
  <c r="D14" i="16"/>
  <c r="B13" i="16"/>
  <c r="K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<sst xmlns="http://schemas.openxmlformats.org/spreadsheetml/2006/main" count="1100" uniqueCount="556">
  <si>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</si>
  <si>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</si>
  <si>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</si>
  <si>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</si>
  <si>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</si>
  <si>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</si>
  <si>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</si>
  <si>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</si>
  <si>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</si>
  <si>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</si>
  <si>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</si>
  <si>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</si>
  <si>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</si>
  <si>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</si>
  <si>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</si>
  <si>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</si>
  <si>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</si>
  <si>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</si>
  <si>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</si>
  <si>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</si>
  <si>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</si>
  <si>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</si>
  <si>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</si>
  <si>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</si>
  <si>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</si>
  <si>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</si>
  <si>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</si>
  <si>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</si>
  <si>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</si>
  <si>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</si>
  <si>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</si>
  <si>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</si>
  <si>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</si>
  <si>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</si>
  <si>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</si>
  <si>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</si>
  <si>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</si>
  <si>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</si>
  <si>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</si>
  <si>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</si>
  <si>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</si>
  <si>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</si>
  <si>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</si>
  <si>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</si>
  <si>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</si>
  <si>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</si>
  <si>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</si>
  <si>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</si>
  <si>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</si>
  <si>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</si>
  <si>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</si>
  <si>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</si>
  <si>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</si>
  <si>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</si>
  <si>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</si>
  <si>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</si>
  <si>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</si>
  <si>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</si>
  <si>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</si>
  <si>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</si>
  <si>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</si>
  <si>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</si>
  <si>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</si>
  <si>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</si>
  <si>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</si>
  <si>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</si>
  <si>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</si>
  <si>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</si>
  <si>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</si>
  <si>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</si>
  <si>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</si>
  <si>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</si>
  <si>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</si>
  <si>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</si>
  <si>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</si>
  <si>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</si>
  <si>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</si>
  <si>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</si>
  <si>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</si>
  <si>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</si>
  <si>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</si>
  <si>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</si>
  <si>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</si>
  <si>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</si>
  <si>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</si>
  <si>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</si>
  <si>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</si>
  <si>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</si>
  <si>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</si>
  <si>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</si>
  <si>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</si>
  <si>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</si>
  <si>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</si>
  <si>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</si>
  <si>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</si>
  <si>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</si>
  <si>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</si>
  <si>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</si>
  <si>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</si>
  <si>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</si>
  <si>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</si>
  <si>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</si>
  <si>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</si>
  <si>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</si>
  <si>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</si>
  <si>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</si>
  <si>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</si>
  <si>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</si>
  <si>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</si>
  <si>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</si>
  <si>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</si>
  <si>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</si>
  <si>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</si>
  <si>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</si>
  <si>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</si>
  <si>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</si>
  <si>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</si>
  <si>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</si>
  <si>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</si>
  <si>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</si>
  <si>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</si>
  <si>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</si>
  <si>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</si>
  <si>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</si>
  <si>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</si>
  <si>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</si>
  <si>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</si>
  <si>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</si>
  <si>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</si>
  <si>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</si>
  <si>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</si>
  <si>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</si>
  <si>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</si>
  <si>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</si>
  <si>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</si>
  <si>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</si>
  <si>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</si>
  <si>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</si>
  <si>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</si>
  <si>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</si>
  <si>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</si>
  <si>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</si>
  <si>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</si>
  <si>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</si>
  <si>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</si>
  <si>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</si>
  <si>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</si>
  <si>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</si>
  <si>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</si>
  <si>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</si>
  <si>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</si>
  <si>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</si>
  <si>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</si>
  <si>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</si>
  <si>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</si>
  <si>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</si>
  <si>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</si>
  <si>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</si>
  <si>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</si>
  <si>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</si>
  <si>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</si>
  <si>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</si>
  <si>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</si>
  <si>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</si>
  <si>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</si>
  <si>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</si>
  <si>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</si>
  <si>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</si>
  <si>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</si>
  <si>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</si>
  <si>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</si>
  <si>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</si>
  <si>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</si>
  <si>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</si>
  <si>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</si>
  <si>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</si>
  <si>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</si>
  <si>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</si>
  <si>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</si>
  <si>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</si>
  <si>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</si>
  <si>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</si>
  <si>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</si>
  <si>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</si>
  <si>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</si>
  <si>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</si>
  <si>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</si>
  <si>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</si>
  <si>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</si>
  <si>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</si>
  <si>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</si>
  <si>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</si>
  <si>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</si>
  <si>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</si>
  <si>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</si>
  <si>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</si>
  <si>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</si>
  <si>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</si>
  <si>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</si>
  <si>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</si>
  <si>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</si>
  <si>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</si>
  <si>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</si>
  <si>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</si>
  <si>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</si>
  <si>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</si>
  <si>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</si>
  <si>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</si>
  <si>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</si>
  <si>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</si>
  <si>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</si>
  <si>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</si>
  <si>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</si>
  <si>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</si>
  <si>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</si>
  <si>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</si>
  <si>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</si>
  <si>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</si>
  <si>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</si>
  <si>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</si>
  <si>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</si>
  <si>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</si>
  <si>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</si>
  <si>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</si>
  <si>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</si>
  <si>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</si>
  <si>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</si>
  <si>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</si>
  <si>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</si>
  <si>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</si>
  <si>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</si>
  <si>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</si>
  <si>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</si>
  <si>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</si>
  <si>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</si>
  <si>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</si>
  <si>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</si>
  <si>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</si>
  <si>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</si>
  <si>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</si>
  <si>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</si>
  <si>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</si>
  <si>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</si>
  <si>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</si>
  <si>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</si>
  <si>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</si>
  <si>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</si>
  <si>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</si>
  <si>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</si>
  <si>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</si>
  <si>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</si>
  <si>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</si>
  <si>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</si>
  <si>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</si>
  <si>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</si>
  <si>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</si>
  <si>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</si>
  <si>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</si>
  <si>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</si>
  <si>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</si>
  <si>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</si>
  <si>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</si>
  <si>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</si>
  <si>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</si>
  <si>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</si>
  <si>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</si>
  <si>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</si>
  <si>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</si>
  <si>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</si>
  <si>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</si>
  <si>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</si>
  <si>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</si>
  <si>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</si>
  <si>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</si>
  <si>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</si>
  <si>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</si>
  <si>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</si>
  <si>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</si>
  <si>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</si>
  <si>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</si>
  <si>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</si>
  <si>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</si>
  <si>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</si>
  <si>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</si>
  <si>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</si>
  <si>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</si>
  <si>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</si>
  <si>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</si>
  <si>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</si>
  <si>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</si>
  <si>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</si>
  <si>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</si>
  <si>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</si>
  <si>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</si>
  <si>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</si>
  <si>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</si>
  <si>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</si>
  <si>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</si>
  <si>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</si>
  <si>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</si>
  <si>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</si>
  <si>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</si>
  <si>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</si>
  <si>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</si>
  <si>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</si>
  <si>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</si>
  <si>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</si>
  <si>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</si>
  <si>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</si>
  <si>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</si>
  <si>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</si>
  <si>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</si>
  <si>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</si>
  <si>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</si>
  <si>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</si>
  <si>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</si>
  <si>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</si>
  <si>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</si>
  <si>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</si>
  <si>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</si>
  <si>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</si>
  <si>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</si>
  <si>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</si>
  <si>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</si>
  <si>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</si>
  <si>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</si>
  <si>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</si>
  <si>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</si>
  <si>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</si>
  <si>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</si>
  <si>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</si>
  <si>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</si>
  <si>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</si>
  <si>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</si>
  <si>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</si>
  <si>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</si>
  <si>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</si>
  <si>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</si>
  <si>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</si>
  <si>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</si>
  <si>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</si>
  <si>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</si>
  <si>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</si>
  <si>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</si>
  <si>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</si>
  <si>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</si>
  <si>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</si>
  <si>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</si>
  <si>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</si>
  <si>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</si>
  <si>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</si>
  <si>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</si>
  <si>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</si>
  <si>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</si>
  <si>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</si>
  <si>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</si>
  <si>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</si>
  <si>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</si>
  <si>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</si>
  <si>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</si>
  <si>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</si>
  <si>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</si>
  <si>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</si>
  <si>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</si>
  <si>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</si>
  <si>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</si>
  <si>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</si>
  <si>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</si>
  <si>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</si>
  <si>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</si>
  <si>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</si>
  <si>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</si>
  <si>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</si>
  <si>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</si>
  <si>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</si>
  <si>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</si>
  <si>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</si>
  <si>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</si>
  <si>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</si>
  <si>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</si>
  <si>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</si>
  <si>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</si>
  <si>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</si>
  <si>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</si>
  <si>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</si>
  <si>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</si>
  <si>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</si>
  <si>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</si>
  <si>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</si>
  <si>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</si>
  <si>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</si>
  <si>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</si>
  <si>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</si>
  <si>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</si>
  <si>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</si>
  <si>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</si>
  <si>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</si>
  <si>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</si>
  <si>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</si>
  <si>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</si>
  <si>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</si>
  <si>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</si>
  <si>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</si>
  <si>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</si>
  <si>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</si>
  <si>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</si>
  <si>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</si>
  <si>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</si>
  <si>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</si>
  <si>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</si>
  <si>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</si>
  <si>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</si>
  <si>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</si>
  <si>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</si>
  <si>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</si>
  <si>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</si>
  <si>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</si>
  <si>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</si>
  <si>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</si>
  <si>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</si>
  <si>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</si>
  <si>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</si>
  <si>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</si>
  <si>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</si>
  <si>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</si>
  <si>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</si>
  <si>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</si>
  <si>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</si>
  <si>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</si>
  <si>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</si>
  <si>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</si>
  <si>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</si>
  <si>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</si>
  <si>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</si>
  <si>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</si>
  <si>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</si>
  <si>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</si>
  <si>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</si>
  <si>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</si>
  <si>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</si>
  <si>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</si>
  <si>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</si>
  <si>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</si>
  <si>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</si>
  <si>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</si>
  <si>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</si>
  <si>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</si>
  <si>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</si>
  <si>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</si>
  <si>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</si>
  <si>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</si>
  <si>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</si>
  <si>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</si>
  <si>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</si>
  <si>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</si>
  <si>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</si>
  <si>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</si>
  <si>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</si>
  <si>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</si>
  <si>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</si>
  <si>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</si>
  <si>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</si>
  <si>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</si>
  <si>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</si>
  <si>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</si>
  <si>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</si>
  <si>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</si>
  <si>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</si>
  <si>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</si>
  <si>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</si>
  <si>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</si>
  <si>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</si>
  <si>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</si>
  <si>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</si>
  <si>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</si>
  <si>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</si>
  <si>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</si>
  <si>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</si>
  <si>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</si>
  <si>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</si>
  <si>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</si>
  <si>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</si>
  <si>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</si>
  <si>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</si>
  <si>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</si>
  <si>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</si>
  <si>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</si>
  <si>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</si>
  <si>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</si>
  <si>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</si>
  <si>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</si>
  <si>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</si>
  <si>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</si>
  <si>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</si>
  <si>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</si>
  <si>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</si>
  <si>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</si>
  <si>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</si>
  <si>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</si>
  <si>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</si>
  <si>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</si>
  <si>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</si>
  <si>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</si>
  <si>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</si>
  <si>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</si>
  <si>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</si>
  <si>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</si>
  <si>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Environmental Engineering</t>
  </si>
  <si>
    <t>Chemistry (10 ECTS required)</t>
  </si>
  <si>
    <t>Physics (10 ECTS required)</t>
  </si>
  <si>
    <t xml:space="preserve">Laboratory and Field courses </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</si>
  <si>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</si>
  <si>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</si>
  <si>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</si>
  <si>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</si>
  <si>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Converted credits to ECTS</t>
  </si>
  <si>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</si>
  <si>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</si>
  <si>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t xml:space="preserve">Environmental processes
</t>
  </si>
  <si>
    <t xml:space="preserve">Environmental microbiology
</t>
  </si>
  <si>
    <t xml:space="preserve">Resource engineering
</t>
  </si>
  <si>
    <t xml:space="preserve">Hydraulics &amp; hydrology
</t>
  </si>
  <si>
    <t xml:space="preserve">Geochemistry
</t>
  </si>
  <si>
    <t xml:space="preserve">Environmental chemistry
</t>
  </si>
  <si>
    <t xml:space="preserve">Quantitative environmental management
</t>
  </si>
  <si>
    <t>Water engineering</t>
  </si>
  <si>
    <t>Environmental Science &amp; Engineering (40 ECTS required)</t>
  </si>
  <si>
    <t>Mathematics (20 ECTS required)</t>
  </si>
  <si>
    <r>
      <t xml:space="preserve">Mandatory field - Other relevant courses - </t>
    </r>
    <r>
      <rPr>
        <i/>
        <sz val="11"/>
        <color theme="1"/>
        <rFont val="Cambria"/>
        <family val="1"/>
        <scheme val="major"/>
      </rPr>
      <t>Demonstrate strong skills in the field of environmental engineering equal to 40 ECTS (university level)</t>
    </r>
  </si>
  <si>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</si>
  <si>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If your university did not follow a numerical grading scale, then fill out all your courses in this segment -</t>
    </r>
    <r>
      <rPr>
        <b/>
        <sz val="10"/>
        <color theme="1"/>
        <rFont val="Cambria"/>
        <family val="1"/>
        <scheme val="major"/>
      </rPr>
      <t xml:space="preserve"> 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</si>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</sst>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i/>
      <sz val="11"/>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69">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2">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23" xfId="1" applyBorder="1">
      <protection locked="0"/>
    </xf>
    <xf numFmtId="0" fontId="3" fillId="2" borderId="61" xfId="1" applyBorder="1">
      <protection locked="0"/>
    </xf>
    <xf numFmtId="0" fontId="3" fillId="2" borderId="62" xfId="1" applyBorder="1">
      <protection locked="0"/>
    </xf>
    <xf numFmtId="0" fontId="3" fillId="2" borderId="63"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8" fillId="0" borderId="49" xfId="0" applyFont="1" applyBorder="1" applyAlignment="1" applyProtection="1">
      <alignment horizontal="left" textRotation="90" wrapText="1"/>
      <protection locked="0" hidden="1"/>
    </xf>
    <xf numFmtId="0" fontId="25" fillId="0" borderId="0" xfId="0" applyFont="1" applyAlignment="1">
      <alignment wrapText="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25" fillId="7" borderId="59" xfId="0" applyFont="1" applyFill="1" applyBorder="1" applyAlignment="1">
      <alignment horizontal="left" vertical="center" wrapText="1"/>
    </xf>
    <xf numFmtId="0" fontId="25" fillId="7" borderId="60" xfId="0" applyFont="1" applyFill="1" applyBorder="1" applyAlignment="1">
      <alignment horizontal="left" vertical="center" wrapText="1"/>
    </xf>
    <xf numFmtId="0" fontId="25" fillId="7" borderId="58" xfId="0" applyFont="1" applyFill="1" applyBorder="1" applyAlignment="1">
      <alignment horizontal="left" vertical="center" wrapText="1"/>
    </xf>
    <xf numFmtId="0" fontId="3" fillId="2" borderId="64" xfId="1" applyBorder="1" applyAlignment="1">
      <alignment horizontal="center"/>
      <protection locked="0"/>
    </xf>
    <xf numFmtId="0" fontId="3" fillId="2" borderId="30" xfId="1" applyBorder="1" applyAlignment="1">
      <alignment horizontal="center"/>
      <protection locked="0"/>
    </xf>
    <xf numFmtId="0" fontId="3" fillId="2" borderId="65" xfId="1" applyBorder="1" applyAlignment="1">
      <alignment horizontal="center"/>
      <protection locked="0"/>
    </xf>
    <xf numFmtId="0" fontId="3" fillId="2" borderId="66" xfId="1" applyBorder="1" applyAlignment="1">
      <alignment horizontal="center"/>
      <protection locked="0"/>
    </xf>
    <xf numFmtId="0" fontId="3" fillId="2" borderId="67" xfId="1" applyBorder="1" applyAlignment="1">
      <alignment horizontal="center"/>
      <protection locked="0"/>
    </xf>
    <xf numFmtId="0" fontId="3" fillId="2" borderId="68"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6">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48846</xdr:colOff>
      <xdr:row>6</xdr:row>
      <xdr:rowOff>521026</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34A40940-DD20-4FB3-9AAB-2CDB2818305F}"/>
            </a:ext>
          </a:extLst>
        </xdr:cNvPr>
        <xdr:cNvSpPr txBox="1"/>
      </xdr:nvSpPr>
      <xdr:spPr>
        <a:xfrm>
          <a:off x="14718974" y="1758462"/>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78"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507</v>
      </c>
      <c r="B3" s="68"/>
      <c r="C3" s="68"/>
      <c r="D3" s="68"/>
      <c r="E3" s="68"/>
      <c r="F3" s="68"/>
      <c r="G3" s="68"/>
      <c r="H3" s="68"/>
      <c r="I3" s="68"/>
      <c r="J3" s="68"/>
      <c r="K3" s="68"/>
      <c r="M3" s="7"/>
      <c r="N3" s="7"/>
    </row>
    <row r="4" spans="1:26" ht="15" customHeight="1" x14ac:dyDescent="0.35">
      <c r="A4" s="107"/>
      <c r="B4" s="107"/>
      <c r="C4" s="107"/>
      <c r="D4" s="107"/>
      <c r="E4" s="107"/>
      <c r="F4" s="107"/>
      <c r="G4" s="107"/>
      <c r="H4" s="107"/>
      <c r="I4" s="107"/>
      <c r="J4" s="107"/>
      <c r="K4" s="8"/>
      <c r="L4" s="8"/>
      <c r="M4" s="7"/>
      <c r="N4" s="7"/>
    </row>
    <row r="5" spans="1:26" ht="15" customHeight="1" x14ac:dyDescent="0.35">
      <c r="A5" s="107"/>
      <c r="B5" s="107"/>
      <c r="C5" s="107"/>
      <c r="D5" s="107"/>
      <c r="E5" s="107"/>
      <c r="F5" s="107"/>
      <c r="G5" s="107"/>
      <c r="H5" s="107"/>
      <c r="I5" s="107"/>
      <c r="J5" s="107"/>
      <c r="K5" s="8"/>
      <c r="L5" s="8"/>
      <c r="M5" s="7"/>
      <c r="N5" s="7"/>
    </row>
    <row r="6" spans="1:26" ht="15" customHeight="1" x14ac:dyDescent="0.35">
      <c r="A6" s="107"/>
      <c r="B6" s="107"/>
      <c r="C6" s="107"/>
      <c r="D6" s="107"/>
      <c r="E6" s="107"/>
      <c r="F6" s="107"/>
      <c r="G6" s="107"/>
      <c r="H6" s="107"/>
      <c r="I6" s="107"/>
      <c r="J6" s="107"/>
      <c r="K6" s="8"/>
      <c r="L6" s="8"/>
      <c r="M6" s="7"/>
      <c r="N6" s="7"/>
    </row>
    <row r="7" spans="1:26" ht="117.75" customHeight="1" x14ac:dyDescent="0.2">
      <c r="A7" s="108" t="s">
        <v>529</v>
      </c>
      <c r="B7" s="108"/>
      <c r="C7" s="108"/>
      <c r="D7" s="108"/>
      <c r="E7" s="108"/>
      <c r="F7" s="108"/>
      <c r="G7" s="108"/>
      <c r="H7" s="108"/>
      <c r="I7" s="108"/>
      <c r="J7" s="108"/>
      <c r="K7" s="108"/>
      <c r="L7" s="108"/>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0"/>
      <c r="C10" s="111"/>
      <c r="D10" s="111"/>
      <c r="E10" s="111"/>
      <c r="F10" s="111"/>
      <c r="G10" s="112"/>
      <c r="H10"/>
      <c r="I10"/>
      <c r="J10"/>
      <c r="K10" s="12"/>
      <c r="L10" s="6" t="s">
        <v>301</v>
      </c>
      <c r="M10" s="6"/>
      <c r="N10" s="7"/>
      <c r="O10" s="7"/>
      <c r="P10" s="7"/>
      <c r="Q10" s="7"/>
      <c r="R10" s="7"/>
      <c r="S10" s="7"/>
      <c r="Z10" s="4" t="s">
        <v>310</v>
      </c>
    </row>
    <row r="11" spans="1:26" ht="15" x14ac:dyDescent="0.25">
      <c r="A11" s="5" t="s">
        <v>261</v>
      </c>
      <c r="B11" s="110"/>
      <c r="C11" s="111"/>
      <c r="D11" s="111"/>
      <c r="E11" s="111"/>
      <c r="F11" s="111"/>
      <c r="G11" s="112"/>
      <c r="H11"/>
      <c r="I11"/>
      <c r="J11"/>
      <c r="K11" s="12"/>
      <c r="L11" s="6" t="s">
        <v>302</v>
      </c>
      <c r="M11" s="6"/>
      <c r="N11" s="7"/>
      <c r="O11" s="7"/>
      <c r="P11" s="7"/>
      <c r="Q11" s="7"/>
      <c r="R11" s="7"/>
      <c r="S11" s="7"/>
      <c r="Z11" s="4" t="s">
        <v>311</v>
      </c>
    </row>
    <row r="12" spans="1:26" ht="15" x14ac:dyDescent="0.25">
      <c r="A12" s="5" t="s">
        <v>262</v>
      </c>
      <c r="B12" s="110"/>
      <c r="C12" s="111"/>
      <c r="D12" s="111"/>
      <c r="E12" s="111"/>
      <c r="F12" s="111"/>
      <c r="G12" s="112"/>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0"/>
      <c r="C15" s="111"/>
      <c r="D15" s="111"/>
      <c r="E15" s="111"/>
      <c r="F15" s="111"/>
      <c r="G15" s="112"/>
      <c r="H15"/>
      <c r="I15"/>
      <c r="J15"/>
      <c r="K15" s="12"/>
      <c r="L15" s="6"/>
      <c r="N15" s="7"/>
      <c r="O15" s="7"/>
      <c r="P15" s="7"/>
      <c r="Q15" s="7"/>
      <c r="R15" s="7"/>
      <c r="S15" s="7"/>
    </row>
    <row r="16" spans="1:26" ht="15" x14ac:dyDescent="0.25">
      <c r="A16" s="5" t="s">
        <v>314</v>
      </c>
      <c r="B16" s="110"/>
      <c r="C16" s="111"/>
      <c r="D16" s="111"/>
      <c r="E16" s="111"/>
      <c r="F16" s="111"/>
      <c r="G16" s="112"/>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9" t="s">
        <v>347</v>
      </c>
      <c r="H18" s="109"/>
      <c r="I18" s="7"/>
      <c r="K18" s="7"/>
      <c r="L18" s="7"/>
      <c r="M18" s="7"/>
      <c r="N18" s="7"/>
    </row>
    <row r="19" spans="1:26" ht="28.5" customHeight="1" x14ac:dyDescent="0.25">
      <c r="A19" s="18" t="s">
        <v>517</v>
      </c>
      <c r="B19" s="57"/>
      <c r="E19" s="16" t="s">
        <v>348</v>
      </c>
      <c r="F19" s="17"/>
      <c r="G19" s="18"/>
      <c r="H19" s="58"/>
      <c r="I19" s="19" t="s">
        <v>295</v>
      </c>
      <c r="J19" s="20" t="str">
        <f>IFERROR(IF(SUM(ISNUMBER(B39),ISNUMBER(C39),ISNUMBER(B40),ISNUMBER(C40),ISNUMBER(C41),ISNUMBER(B41))=6,SUMPRODUCT(B39:B138,C39:C138)/SUM(B39:B138)," ")," ")</f>
        <v xml:space="preserve"> </v>
      </c>
      <c r="K19" s="106" t="s">
        <v>489</v>
      </c>
      <c r="L19" s="106"/>
      <c r="M19" s="106"/>
      <c r="N19" s="106"/>
      <c r="O19" s="106"/>
      <c r="R19" s="21"/>
    </row>
    <row r="20" spans="1:26" ht="30" customHeight="1" x14ac:dyDescent="0.2">
      <c r="A20" s="22" t="s">
        <v>349</v>
      </c>
      <c r="E20" s="66" t="s">
        <v>487</v>
      </c>
      <c r="F20" s="105"/>
      <c r="G20" s="105"/>
      <c r="I20" s="19" t="s">
        <v>488</v>
      </c>
      <c r="J20" s="20" t="str" cm="1">
        <f t="array" ref="J20">IFERROR(IF(SUM(ISNUMBER(B39),ISNUMBER(C39),ISNUMBER(B40),ISNUMBER(C40),ISNUMBER(C41),ISNUMBER(B41))=6,SUMPRODUCT(B39:B138,(B21-C39:C138)/(B21-B23))/SUM(B39:B138)*100,""),"")</f>
        <v/>
      </c>
      <c r="K20" s="106"/>
      <c r="L20" s="106"/>
      <c r="M20" s="106"/>
      <c r="N20" s="106"/>
      <c r="O20" s="106"/>
    </row>
    <row r="21" spans="1:26" ht="15" x14ac:dyDescent="0.25">
      <c r="A21" s="23" t="s">
        <v>350</v>
      </c>
      <c r="B21" s="24"/>
      <c r="C21" s="7"/>
      <c r="D21" s="104" t="s">
        <v>530</v>
      </c>
      <c r="J21" s="7"/>
      <c r="K21" s="25" t="s">
        <v>293</v>
      </c>
      <c r="Z21" s="59" t="s">
        <v>3</v>
      </c>
    </row>
    <row r="22" spans="1:26" ht="15" x14ac:dyDescent="0.25">
      <c r="A22" s="26" t="s">
        <v>351</v>
      </c>
      <c r="B22" s="24"/>
      <c r="C22" s="7"/>
      <c r="D22" s="104"/>
      <c r="F22" s="27"/>
      <c r="H22" s="27"/>
      <c r="I22" s="28"/>
      <c r="J22" s="7"/>
      <c r="K22" s="25" t="s">
        <v>294</v>
      </c>
      <c r="Z22" s="59" t="s">
        <v>4</v>
      </c>
    </row>
    <row r="23" spans="1:26" s="7" customFormat="1" ht="15" x14ac:dyDescent="0.25">
      <c r="A23" s="29" t="s">
        <v>352</v>
      </c>
      <c r="B23" s="24"/>
      <c r="D23" s="104"/>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531</v>
      </c>
      <c r="B190" s="57"/>
      <c r="C190" s="57"/>
      <c r="D190" s="47"/>
      <c r="E190" s="47"/>
      <c r="F190" s="48"/>
      <c r="N190" s="59" t="s">
        <v>197</v>
      </c>
      <c r="S190" s="9" t="s">
        <v>197</v>
      </c>
      <c r="Z190" s="59" t="s">
        <v>147</v>
      </c>
    </row>
    <row r="191" spans="1:26" ht="15" x14ac:dyDescent="0.25">
      <c r="A191" s="57" t="s">
        <v>532</v>
      </c>
      <c r="B191" s="57"/>
      <c r="C191" s="57"/>
      <c r="D191" s="47"/>
      <c r="E191" s="47"/>
      <c r="F191" s="48"/>
      <c r="N191" s="59" t="s">
        <v>198</v>
      </c>
      <c r="S191" s="9" t="s">
        <v>198</v>
      </c>
      <c r="Z191" s="59" t="s">
        <v>148</v>
      </c>
    </row>
    <row r="192" spans="1:26" ht="15" x14ac:dyDescent="0.25">
      <c r="A192" s="57" t="s">
        <v>533</v>
      </c>
      <c r="B192" s="57"/>
      <c r="C192" s="57"/>
      <c r="D192" s="47"/>
      <c r="E192" s="47"/>
      <c r="F192" s="48"/>
      <c r="N192" s="59" t="s">
        <v>199</v>
      </c>
      <c r="S192" s="9" t="s">
        <v>199</v>
      </c>
      <c r="Z192" s="59" t="s">
        <v>149</v>
      </c>
    </row>
    <row r="193" spans="1:26" ht="15" x14ac:dyDescent="0.25">
      <c r="A193" s="57" t="s">
        <v>534</v>
      </c>
      <c r="B193" s="57"/>
      <c r="C193" s="57"/>
      <c r="D193" s="47"/>
      <c r="E193" s="47"/>
      <c r="F193" s="48"/>
      <c r="N193" s="59" t="s">
        <v>200</v>
      </c>
      <c r="S193" s="9" t="s">
        <v>200</v>
      </c>
      <c r="Z193" s="59" t="s">
        <v>150</v>
      </c>
    </row>
    <row r="194" spans="1:26" ht="15" x14ac:dyDescent="0.25">
      <c r="A194" s="57" t="s">
        <v>535</v>
      </c>
      <c r="B194" s="57"/>
      <c r="C194" s="57"/>
      <c r="D194" s="47"/>
      <c r="E194" s="47"/>
      <c r="F194" s="48"/>
      <c r="N194" s="59" t="s">
        <v>201</v>
      </c>
      <c r="S194" s="9" t="s">
        <v>201</v>
      </c>
      <c r="Z194" s="59" t="s">
        <v>151</v>
      </c>
    </row>
    <row r="195" spans="1:26" ht="15" x14ac:dyDescent="0.25">
      <c r="A195" s="57" t="s">
        <v>536</v>
      </c>
      <c r="B195" s="57"/>
      <c r="C195" s="57"/>
      <c r="D195" s="47"/>
      <c r="E195" s="47"/>
      <c r="F195" s="48"/>
      <c r="N195" s="59" t="s">
        <v>202</v>
      </c>
      <c r="S195" s="9" t="s">
        <v>202</v>
      </c>
      <c r="Z195" s="59" t="s">
        <v>152</v>
      </c>
    </row>
    <row r="196" spans="1:26" ht="15" x14ac:dyDescent="0.25">
      <c r="A196" s="57" t="s">
        <v>537</v>
      </c>
      <c r="B196" s="57"/>
      <c r="C196" s="57"/>
      <c r="D196" s="47"/>
      <c r="E196" s="47"/>
      <c r="F196" s="48"/>
      <c r="N196" s="59" t="s">
        <v>203</v>
      </c>
      <c r="S196" s="9" t="s">
        <v>203</v>
      </c>
      <c r="Z196" s="59" t="s">
        <v>153</v>
      </c>
    </row>
    <row r="197" spans="1:26" ht="15" x14ac:dyDescent="0.25">
      <c r="A197" s="57" t="s">
        <v>538</v>
      </c>
      <c r="B197" s="57"/>
      <c r="C197" s="57"/>
      <c r="D197" s="47"/>
      <c r="E197" s="47"/>
      <c r="F197" s="48"/>
      <c r="N197" s="59" t="s">
        <v>204</v>
      </c>
      <c r="S197" s="9" t="s">
        <v>204</v>
      </c>
      <c r="Z197" s="59" t="s">
        <v>154</v>
      </c>
    </row>
    <row r="198" spans="1:26" ht="15" x14ac:dyDescent="0.25">
      <c r="A198" s="57" t="s">
        <v>539</v>
      </c>
      <c r="B198" s="57"/>
      <c r="C198" s="57"/>
      <c r="D198" s="47"/>
      <c r="E198" s="47"/>
      <c r="F198" s="48"/>
      <c r="N198" s="59" t="s">
        <v>205</v>
      </c>
      <c r="S198" s="9" t="s">
        <v>205</v>
      </c>
      <c r="Z198" s="59" t="s">
        <v>155</v>
      </c>
    </row>
    <row r="199" spans="1:26" ht="15" x14ac:dyDescent="0.25">
      <c r="A199" s="57" t="s">
        <v>540</v>
      </c>
      <c r="B199" s="57"/>
      <c r="C199" s="57"/>
      <c r="D199" s="47"/>
      <c r="E199" s="47"/>
      <c r="F199" s="48"/>
      <c r="N199" s="59" t="s">
        <v>206</v>
      </c>
      <c r="S199" s="9" t="s">
        <v>206</v>
      </c>
      <c r="Z199" s="59" t="s">
        <v>156</v>
      </c>
    </row>
    <row r="200" spans="1:26" ht="15" x14ac:dyDescent="0.25">
      <c r="A200" s="57" t="s">
        <v>541</v>
      </c>
      <c r="B200" s="57"/>
      <c r="C200" s="57"/>
      <c r="D200" s="47"/>
      <c r="E200" s="47"/>
      <c r="F200" s="48"/>
      <c r="N200" s="59" t="s">
        <v>207</v>
      </c>
      <c r="S200" s="9" t="s">
        <v>207</v>
      </c>
      <c r="Z200" s="59" t="s">
        <v>157</v>
      </c>
    </row>
    <row r="201" spans="1:26" ht="15" x14ac:dyDescent="0.25">
      <c r="A201" s="57" t="s">
        <v>542</v>
      </c>
      <c r="B201" s="57"/>
      <c r="C201" s="57"/>
      <c r="D201" s="47"/>
      <c r="E201" s="47"/>
      <c r="F201" s="48"/>
      <c r="N201" s="59" t="s">
        <v>208</v>
      </c>
      <c r="S201" s="9" t="s">
        <v>208</v>
      </c>
      <c r="Z201" s="59" t="s">
        <v>158</v>
      </c>
    </row>
    <row r="202" spans="1:26" ht="15" x14ac:dyDescent="0.25">
      <c r="A202" s="57" t="s">
        <v>543</v>
      </c>
      <c r="B202" s="57"/>
      <c r="C202" s="57"/>
      <c r="D202" s="47"/>
      <c r="E202" s="47"/>
      <c r="F202" s="48"/>
      <c r="N202" s="59" t="s">
        <v>209</v>
      </c>
      <c r="S202" s="9" t="s">
        <v>209</v>
      </c>
      <c r="Z202" s="59" t="s">
        <v>159</v>
      </c>
    </row>
    <row r="203" spans="1:26" ht="15" x14ac:dyDescent="0.25">
      <c r="A203" s="57" t="s">
        <v>544</v>
      </c>
      <c r="B203" s="57"/>
      <c r="C203" s="57"/>
      <c r="D203" s="47"/>
      <c r="E203" s="47"/>
      <c r="F203" s="48"/>
      <c r="N203" s="59" t="s">
        <v>210</v>
      </c>
      <c r="S203" s="9" t="s">
        <v>210</v>
      </c>
      <c r="Z203" s="59" t="s">
        <v>160</v>
      </c>
    </row>
    <row r="204" spans="1:26" ht="15" x14ac:dyDescent="0.25">
      <c r="A204" s="57" t="s">
        <v>545</v>
      </c>
      <c r="B204" s="57"/>
      <c r="C204" s="57"/>
      <c r="D204" s="47"/>
      <c r="E204" s="47"/>
      <c r="F204" s="48"/>
      <c r="N204" s="59" t="s">
        <v>211</v>
      </c>
      <c r="S204" s="9" t="s">
        <v>211</v>
      </c>
      <c r="Z204" s="59" t="s">
        <v>161</v>
      </c>
    </row>
    <row r="205" spans="1:26" ht="15" x14ac:dyDescent="0.25">
      <c r="A205" s="57" t="s">
        <v>546</v>
      </c>
      <c r="B205" s="57"/>
      <c r="C205" s="57"/>
      <c r="D205" s="47"/>
      <c r="E205" s="47"/>
      <c r="F205" s="48"/>
      <c r="N205" s="59" t="s">
        <v>212</v>
      </c>
      <c r="S205" s="9" t="s">
        <v>212</v>
      </c>
      <c r="Z205" s="59" t="s">
        <v>162</v>
      </c>
    </row>
    <row r="206" spans="1:26" ht="15" x14ac:dyDescent="0.25">
      <c r="A206" s="57" t="s">
        <v>547</v>
      </c>
      <c r="B206" s="57"/>
      <c r="C206" s="57"/>
      <c r="D206" s="47"/>
      <c r="E206" s="47"/>
      <c r="F206" s="48"/>
      <c r="N206" s="59" t="s">
        <v>213</v>
      </c>
      <c r="S206" s="9" t="s">
        <v>213</v>
      </c>
      <c r="Z206" s="59" t="s">
        <v>163</v>
      </c>
    </row>
    <row r="207" spans="1:26" ht="15" x14ac:dyDescent="0.25">
      <c r="A207" s="57" t="s">
        <v>548</v>
      </c>
      <c r="B207" s="57"/>
      <c r="C207" s="57"/>
      <c r="D207" s="47"/>
      <c r="E207" s="47"/>
      <c r="F207" s="48"/>
      <c r="N207" s="59" t="s">
        <v>214</v>
      </c>
      <c r="S207" s="9" t="s">
        <v>214</v>
      </c>
      <c r="Z207" s="59" t="s">
        <v>164</v>
      </c>
    </row>
    <row r="208" spans="1:26" ht="15" x14ac:dyDescent="0.25">
      <c r="A208" s="57" t="s">
        <v>549</v>
      </c>
      <c r="B208" s="57"/>
      <c r="C208" s="57"/>
      <c r="D208" s="47"/>
      <c r="E208" s="47"/>
      <c r="F208" s="48"/>
      <c r="N208" s="59" t="s">
        <v>215</v>
      </c>
      <c r="S208" s="9" t="s">
        <v>215</v>
      </c>
      <c r="Z208" s="59" t="s">
        <v>165</v>
      </c>
    </row>
    <row r="209" spans="1:26" ht="15" x14ac:dyDescent="0.25">
      <c r="A209" s="57" t="s">
        <v>550</v>
      </c>
      <c r="B209" s="57"/>
      <c r="C209" s="57"/>
      <c r="D209" s="47"/>
      <c r="E209" s="47"/>
      <c r="F209" s="48"/>
      <c r="N209" s="59" t="s">
        <v>216</v>
      </c>
      <c r="S209" s="9" t="s">
        <v>216</v>
      </c>
      <c r="Z209" s="59" t="s">
        <v>166</v>
      </c>
    </row>
    <row r="210" spans="1:26" ht="15" x14ac:dyDescent="0.25">
      <c r="A210" s="57" t="s">
        <v>551</v>
      </c>
      <c r="B210" s="57"/>
      <c r="C210" s="57"/>
      <c r="D210" s="47"/>
      <c r="E210" s="47"/>
      <c r="F210" s="48"/>
      <c r="N210" s="59" t="s">
        <v>217</v>
      </c>
      <c r="S210" s="9" t="s">
        <v>217</v>
      </c>
      <c r="Z210" s="59" t="s">
        <v>167</v>
      </c>
    </row>
    <row r="211" spans="1:26" ht="15" x14ac:dyDescent="0.25">
      <c r="A211" s="57" t="s">
        <v>552</v>
      </c>
      <c r="B211" s="57"/>
      <c r="C211" s="57"/>
      <c r="D211" s="47"/>
      <c r="E211" s="47"/>
      <c r="F211" s="48"/>
      <c r="N211" s="59" t="s">
        <v>218</v>
      </c>
      <c r="S211" s="9" t="s">
        <v>218</v>
      </c>
      <c r="Z211" s="59" t="s">
        <v>168</v>
      </c>
    </row>
    <row r="212" spans="1:26" ht="15" x14ac:dyDescent="0.25">
      <c r="A212" s="57" t="s">
        <v>553</v>
      </c>
      <c r="B212" s="57"/>
      <c r="C212" s="57"/>
      <c r="D212" s="47"/>
      <c r="E212" s="47"/>
      <c r="F212" s="48"/>
      <c r="N212" s="59" t="s">
        <v>219</v>
      </c>
      <c r="S212" s="9" t="s">
        <v>219</v>
      </c>
      <c r="Z212" s="59" t="s">
        <v>169</v>
      </c>
    </row>
    <row r="213" spans="1:26" ht="15" x14ac:dyDescent="0.25">
      <c r="A213" s="57" t="s">
        <v>554</v>
      </c>
      <c r="B213" s="57"/>
      <c r="C213" s="57"/>
      <c r="D213" s="47"/>
      <c r="E213" s="47"/>
      <c r="F213" s="48"/>
      <c r="N213" s="59" t="s">
        <v>220</v>
      </c>
      <c r="S213" s="9" t="s">
        <v>220</v>
      </c>
      <c r="Z213" s="59" t="s">
        <v>170</v>
      </c>
    </row>
    <row r="214" spans="1:26" ht="15" x14ac:dyDescent="0.25">
      <c r="A214" s="57" t="s">
        <v>555</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cMSs4Qu9x0FsH/NhBm4bKywzPu0T/7OLnahQqhFCWrW1fIJYJF/U77bxsHzI98cDcTGnTg/umzpoGkA7xUIOEg==" saltValue="pH9v1owo+hRZf7cXeZQk4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5" priority="13">
      <formula>#REF!=""</formula>
    </cfRule>
  </conditionalFormatting>
  <conditionalFormatting sqref="A21:B23">
    <cfRule type="expression" dxfId="34" priority="14">
      <formula>#REF!=""</formula>
    </cfRule>
  </conditionalFormatting>
  <conditionalFormatting sqref="B36:C38 A39:C214 D69:L214">
    <cfRule type="expression" dxfId="33" priority="9">
      <formula>OR(#REF!="No", #REF!="")</formula>
    </cfRule>
  </conditionalFormatting>
  <conditionalFormatting sqref="D39 D41:D138">
    <cfRule type="expression" dxfId="32" priority="12">
      <formula>OR($E$37="No",$E$37="")</formula>
    </cfRule>
  </conditionalFormatting>
  <conditionalFormatting sqref="E20">
    <cfRule type="expression" dxfId="31" priority="6">
      <formula>$H$19="Yes"</formula>
    </cfRule>
    <cfRule type="expression" dxfId="30" priority="7">
      <formula>$H$19="No"</formula>
    </cfRule>
    <cfRule type="expression" dxfId="29" priority="8">
      <formula>$H$19=""</formula>
    </cfRule>
  </conditionalFormatting>
  <conditionalFormatting sqref="E36 D37:E37 G37:L37 A37:A38 D38:G39 K38:N68 E40:G40 D41:G68 A215:S216">
    <cfRule type="expression" dxfId="28" priority="10">
      <formula>OR(#REF!="No", #REF!="")</formula>
    </cfRule>
  </conditionalFormatting>
  <conditionalFormatting sqref="F20:G20">
    <cfRule type="expression" dxfId="27" priority="17">
      <formula>$H$19=""</formula>
    </cfRule>
    <cfRule type="expression" dxfId="26" priority="18">
      <formula>$H$19="No"</formula>
    </cfRule>
    <cfRule type="expression" dxfId="25" priority="19">
      <formula>$H$19="Yes"</formula>
    </cfRule>
  </conditionalFormatting>
  <conditionalFormatting sqref="K19:O19">
    <cfRule type="expression" dxfId="24"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CD29F36E-945D-4B27-9B2C-F71E5205A309}">
      <formula1>AND(ISNUMBER(B21), B21&gt;=-10, B21&lt;=100)</formula1>
    </dataValidation>
  </dataValidations>
  <hyperlinks>
    <hyperlink ref="A19" r:id="rId1" xr:uid="{D4C3F47E-D66A-4766-BEAA-0C633A199B61}"/>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U99"/>
  <sheetViews>
    <sheetView showGridLines="0" topLeftCell="A11" zoomScaleNormal="100" workbookViewId="0">
      <selection activeCell="F12" sqref="F12"/>
    </sheetView>
  </sheetViews>
  <sheetFormatPr defaultColWidth="9.140625" defaultRowHeight="14.25" x14ac:dyDescent="0.2"/>
  <cols>
    <col min="1" max="1" width="36.28515625" style="5" customWidth="1"/>
    <col min="2" max="2" width="11" style="5" customWidth="1"/>
    <col min="3" max="3" width="13.140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5703125" style="5" customWidth="1"/>
    <col min="12" max="12" width="56.85546875" style="5" customWidth="1"/>
    <col min="13" max="13" width="36.42578125" style="5" customWidth="1"/>
    <col min="14" max="14" width="9.140625" style="5"/>
    <col min="15" max="15" width="50.7109375" style="5" bestFit="1" customWidth="1"/>
    <col min="16" max="16" width="8.42578125" style="5" bestFit="1" customWidth="1"/>
    <col min="17" max="20" width="9.140625" style="5"/>
    <col min="21" max="21" width="9.140625" style="6"/>
    <col min="22" max="16384" width="9.140625" style="5"/>
  </cols>
  <sheetData>
    <row r="3" spans="1:21" ht="25.5" x14ac:dyDescent="0.35">
      <c r="A3" s="68" t="str">
        <f>GPA!A3</f>
        <v xml:space="preserve">              Pre-Mapping for the MSc programme in Environmental Engineering</v>
      </c>
      <c r="B3" s="68"/>
      <c r="C3" s="68"/>
      <c r="D3" s="68"/>
      <c r="E3" s="68"/>
      <c r="F3" s="68"/>
      <c r="G3" s="68"/>
      <c r="H3" s="68"/>
      <c r="I3" s="68"/>
      <c r="J3" s="68"/>
    </row>
    <row r="4" spans="1:21" ht="15" customHeight="1" x14ac:dyDescent="0.2">
      <c r="A4" s="107"/>
      <c r="B4" s="107"/>
      <c r="C4" s="107"/>
      <c r="D4" s="107"/>
      <c r="E4" s="107"/>
      <c r="F4" s="107"/>
      <c r="G4" s="107"/>
      <c r="H4" s="107"/>
      <c r="I4" s="107"/>
      <c r="J4" s="107"/>
    </row>
    <row r="5" spans="1:21" ht="15" customHeight="1" x14ac:dyDescent="0.2">
      <c r="A5" s="107"/>
      <c r="B5" s="107"/>
      <c r="C5" s="107"/>
      <c r="D5" s="107"/>
      <c r="E5" s="107"/>
      <c r="F5" s="107"/>
      <c r="G5" s="107"/>
      <c r="H5" s="107"/>
      <c r="I5" s="107"/>
      <c r="J5" s="107"/>
    </row>
    <row r="6" spans="1:21" ht="15" customHeight="1" x14ac:dyDescent="0.2">
      <c r="A6" s="107"/>
      <c r="B6" s="107"/>
      <c r="C6" s="107"/>
      <c r="D6" s="107"/>
      <c r="E6" s="107"/>
      <c r="F6" s="107"/>
      <c r="G6" s="107"/>
      <c r="H6" s="107"/>
      <c r="I6" s="107"/>
      <c r="J6" s="107"/>
    </row>
    <row r="7" spans="1:21" s="7" customFormat="1" ht="15" x14ac:dyDescent="0.25">
      <c r="A7" s="5"/>
      <c r="U7" s="59" t="s">
        <v>13</v>
      </c>
    </row>
    <row r="8" spans="1:21" s="7" customFormat="1" ht="140.25" customHeight="1" x14ac:dyDescent="0.25">
      <c r="A8" s="108" t="s">
        <v>516</v>
      </c>
      <c r="B8" s="108"/>
      <c r="C8" s="108"/>
      <c r="D8" s="108"/>
      <c r="E8" s="108"/>
      <c r="F8" s="108"/>
      <c r="G8" s="108"/>
      <c r="H8" s="108"/>
      <c r="I8" s="108"/>
      <c r="J8" s="108"/>
      <c r="U8" s="59" t="s">
        <v>14</v>
      </c>
    </row>
    <row r="9" spans="1:21" s="7" customFormat="1" ht="15" x14ac:dyDescent="0.25">
      <c r="A9" s="5"/>
      <c r="U9" s="59" t="s">
        <v>15</v>
      </c>
    </row>
    <row r="10" spans="1:21" s="7" customFormat="1" ht="15" x14ac:dyDescent="0.25">
      <c r="A10" s="5"/>
      <c r="B10"/>
      <c r="C10"/>
      <c r="U10" s="59" t="s">
        <v>16</v>
      </c>
    </row>
    <row r="11" spans="1:21" ht="31.5" customHeight="1" x14ac:dyDescent="0.25">
      <c r="A11" s="32" t="s">
        <v>503</v>
      </c>
      <c r="B11"/>
      <c r="C11"/>
      <c r="F11" s="27"/>
      <c r="G11" s="27"/>
      <c r="H11" s="33"/>
      <c r="J11" s="7"/>
      <c r="U11" s="59" t="s">
        <v>17</v>
      </c>
    </row>
    <row r="12" spans="1:21" ht="239.25" customHeight="1" x14ac:dyDescent="0.25">
      <c r="A12" s="75" t="s">
        <v>499</v>
      </c>
      <c r="B12" s="34" t="s">
        <v>317</v>
      </c>
      <c r="C12" s="34" t="s">
        <v>515</v>
      </c>
      <c r="D12" s="34" t="s">
        <v>318</v>
      </c>
      <c r="E12" s="34" t="s">
        <v>491</v>
      </c>
      <c r="F12" s="102" t="s">
        <v>527</v>
      </c>
      <c r="G12" s="102" t="s">
        <v>508</v>
      </c>
      <c r="H12" s="102" t="s">
        <v>509</v>
      </c>
      <c r="I12" s="102" t="s">
        <v>526</v>
      </c>
      <c r="J12" s="102" t="s">
        <v>510</v>
      </c>
      <c r="K12" s="35" t="s">
        <v>313</v>
      </c>
      <c r="L12"/>
      <c r="M12"/>
      <c r="N12" s="9" t="s">
        <v>18</v>
      </c>
      <c r="U12" s="5"/>
    </row>
    <row r="13" spans="1:21" ht="27.75" customHeight="1" x14ac:dyDescent="0.25">
      <c r="A13" s="33" t="s">
        <v>319</v>
      </c>
      <c r="B13" s="36">
        <f>SUM(B15:B53,B55:B69)</f>
        <v>0</v>
      </c>
      <c r="C13" s="36">
        <f>SUM(C15:C53,C55:C69)</f>
        <v>0</v>
      </c>
      <c r="F13" s="37">
        <f>IFERROR(SUMPRODUCT($B$15:$B$69,F$15:F$69)/100,"")</f>
        <v>0</v>
      </c>
      <c r="G13" s="37">
        <f>IFERROR(SUMPRODUCT($B$15:$B$69,G$15:G$69)/100,"")</f>
        <v>0</v>
      </c>
      <c r="H13" s="37">
        <f t="shared" ref="H13:J13" si="0">IFERROR(SUMPRODUCT($B$15:$B$69,H$15:H$69)/100,"")</f>
        <v>0</v>
      </c>
      <c r="I13" s="37">
        <f t="shared" si="0"/>
        <v>0</v>
      </c>
      <c r="J13" s="37">
        <f t="shared" si="0"/>
        <v>0</v>
      </c>
      <c r="K13" s="65" t="str">
        <f>IFERROR((B13-SUM(F13:J13))/B13,"")</f>
        <v/>
      </c>
      <c r="L13"/>
      <c r="M13"/>
      <c r="N13" s="9" t="s">
        <v>19</v>
      </c>
      <c r="U13" s="5"/>
    </row>
    <row r="14" spans="1:21" ht="28.5" customHeight="1" x14ac:dyDescent="0.25">
      <c r="A14" s="39" t="s">
        <v>320</v>
      </c>
      <c r="D14" s="40">
        <f>IFERROR(AVERAGE(D15:D53),)</f>
        <v>0</v>
      </c>
      <c r="E14" s="40" t="str">
        <f>IFERROR(AVERAGEIF(E15:E53, "&lt;&gt;0"), "0")</f>
        <v>0</v>
      </c>
      <c r="F14" s="41">
        <f t="shared" ref="F14:K14" si="1">IFERROR(SUMPRODUCT($B$15:$B$53,$D$15:$D$53,F15:F53)/SUMPRODUCT($B$15:$B$53,F15:F53),0)</f>
        <v>0</v>
      </c>
      <c r="G14" s="41">
        <f t="shared" si="1"/>
        <v>0</v>
      </c>
      <c r="H14" s="41">
        <f t="shared" si="1"/>
        <v>0</v>
      </c>
      <c r="I14" s="41">
        <f t="shared" si="1"/>
        <v>0</v>
      </c>
      <c r="J14" s="41">
        <f t="shared" si="1"/>
        <v>0</v>
      </c>
      <c r="K14" s="42">
        <f t="shared" si="1"/>
        <v>0</v>
      </c>
      <c r="L14" s="43" t="s">
        <v>356</v>
      </c>
      <c r="M14" s="44" t="s">
        <v>315</v>
      </c>
      <c r="N14" s="9" t="s">
        <v>20</v>
      </c>
      <c r="U14" s="5"/>
    </row>
    <row r="15" spans="1:21" ht="15" x14ac:dyDescent="0.25">
      <c r="A15" s="57" t="s">
        <v>357</v>
      </c>
      <c r="B15" s="60"/>
      <c r="C15" s="60"/>
      <c r="D15" s="60"/>
      <c r="E15" s="67">
        <f>IF(D15&gt;0,(GPA!$B$21-D15)/(GPA!$B$21-GPA!$B$23)*100,0)</f>
        <v>0</v>
      </c>
      <c r="F15" s="61"/>
      <c r="G15" s="61"/>
      <c r="H15" s="61"/>
      <c r="I15" s="61"/>
      <c r="J15" s="61"/>
      <c r="K15" s="46" t="str">
        <f t="shared" ref="K15:K53" si="2">IF(ISBLANK(B15)," ",100-SUM(F15:J15))</f>
        <v xml:space="preserve"> </v>
      </c>
      <c r="L15" s="47"/>
      <c r="M15" s="47"/>
      <c r="N15" s="9" t="s">
        <v>21</v>
      </c>
      <c r="U15" s="5"/>
    </row>
    <row r="16" spans="1:21" ht="14.45" customHeight="1" x14ac:dyDescent="0.25">
      <c r="A16" s="57" t="s">
        <v>358</v>
      </c>
      <c r="B16" s="60"/>
      <c r="C16" s="60"/>
      <c r="D16" s="60"/>
      <c r="E16" s="67">
        <f>IF(D16&gt;0,(GPA!$B$21-D16)/(GPA!$B$21-GPA!$B$23)*100,0)</f>
        <v>0</v>
      </c>
      <c r="F16" s="61"/>
      <c r="G16" s="61"/>
      <c r="H16" s="61"/>
      <c r="I16" s="61"/>
      <c r="J16" s="61"/>
      <c r="K16" s="46" t="str">
        <f t="shared" ref="K16:K34" si="3">IF(ISBLANK(B16)," ",100-SUM(F16:J16))</f>
        <v xml:space="preserve"> </v>
      </c>
      <c r="L16" s="47"/>
      <c r="M16" s="47"/>
      <c r="N16" s="9" t="s">
        <v>22</v>
      </c>
      <c r="U16" s="5"/>
    </row>
    <row r="17" spans="1:21" ht="15" x14ac:dyDescent="0.25">
      <c r="A17" s="57" t="s">
        <v>359</v>
      </c>
      <c r="B17" s="60"/>
      <c r="C17" s="60"/>
      <c r="D17" s="60"/>
      <c r="E17" s="67">
        <f>IF(D17&gt;0,(GPA!$B$21-D17)/(GPA!$B$21-GPA!$B$23)*100,0)</f>
        <v>0</v>
      </c>
      <c r="F17" s="61"/>
      <c r="G17" s="61"/>
      <c r="H17" s="61"/>
      <c r="I17" s="61"/>
      <c r="J17" s="61"/>
      <c r="K17" s="46" t="str">
        <f t="shared" si="3"/>
        <v xml:space="preserve"> </v>
      </c>
      <c r="L17" s="47"/>
      <c r="M17" s="47"/>
      <c r="N17" s="9" t="s">
        <v>23</v>
      </c>
      <c r="U17" s="5"/>
    </row>
    <row r="18" spans="1:21" ht="15" x14ac:dyDescent="0.25">
      <c r="A18" s="57" t="s">
        <v>360</v>
      </c>
      <c r="B18" s="60"/>
      <c r="C18" s="60"/>
      <c r="D18" s="60"/>
      <c r="E18" s="67">
        <f>IF(D18&gt;0,(GPA!$B$21-D18)/(GPA!$B$21-GPA!$B$23)*100,0)</f>
        <v>0</v>
      </c>
      <c r="F18" s="61"/>
      <c r="G18" s="61"/>
      <c r="H18" s="61"/>
      <c r="I18" s="61"/>
      <c r="J18" s="61"/>
      <c r="K18" s="46" t="str">
        <f t="shared" si="3"/>
        <v xml:space="preserve"> </v>
      </c>
      <c r="L18" s="47"/>
      <c r="M18" s="47"/>
      <c r="N18" s="9" t="s">
        <v>24</v>
      </c>
      <c r="U18" s="5"/>
    </row>
    <row r="19" spans="1:21" ht="15" x14ac:dyDescent="0.25">
      <c r="A19" s="57" t="s">
        <v>361</v>
      </c>
      <c r="B19" s="60"/>
      <c r="C19" s="60"/>
      <c r="D19" s="60"/>
      <c r="E19" s="67">
        <f>IF(D19&gt;0,(GPA!$B$21-D19)/(GPA!$B$21-GPA!$B$23)*100,0)</f>
        <v>0</v>
      </c>
      <c r="F19" s="61"/>
      <c r="G19" s="61"/>
      <c r="H19" s="61"/>
      <c r="I19" s="61"/>
      <c r="J19" s="61"/>
      <c r="K19" s="46" t="str">
        <f t="shared" si="3"/>
        <v xml:space="preserve"> </v>
      </c>
      <c r="L19" s="47"/>
      <c r="M19" s="47"/>
      <c r="N19" s="9" t="s">
        <v>25</v>
      </c>
      <c r="U19" s="5"/>
    </row>
    <row r="20" spans="1:21" ht="15" x14ac:dyDescent="0.25">
      <c r="A20" s="57" t="s">
        <v>362</v>
      </c>
      <c r="B20" s="60"/>
      <c r="C20" s="60"/>
      <c r="D20" s="60"/>
      <c r="E20" s="67">
        <f>IF(D20&gt;0,(GPA!$B$21-D20)/(GPA!$B$21-GPA!$B$23)*100,0)</f>
        <v>0</v>
      </c>
      <c r="F20" s="61"/>
      <c r="G20" s="61"/>
      <c r="H20" s="61"/>
      <c r="I20" s="61"/>
      <c r="J20" s="61"/>
      <c r="K20" s="46" t="str">
        <f t="shared" si="3"/>
        <v xml:space="preserve"> </v>
      </c>
      <c r="L20" s="47"/>
      <c r="M20" s="47"/>
      <c r="N20" s="9" t="s">
        <v>26</v>
      </c>
      <c r="U20" s="5"/>
    </row>
    <row r="21" spans="1:21" ht="15" x14ac:dyDescent="0.25">
      <c r="A21" s="57" t="s">
        <v>363</v>
      </c>
      <c r="B21" s="60"/>
      <c r="C21" s="60"/>
      <c r="D21" s="60"/>
      <c r="E21" s="67">
        <f>IF(D21&gt;0,(GPA!$B$21-D21)/(GPA!$B$21-GPA!$B$23)*100,0)</f>
        <v>0</v>
      </c>
      <c r="F21" s="61"/>
      <c r="G21" s="61"/>
      <c r="H21" s="61"/>
      <c r="I21" s="61"/>
      <c r="J21" s="61"/>
      <c r="K21" s="46" t="str">
        <f t="shared" si="3"/>
        <v xml:space="preserve"> </v>
      </c>
      <c r="L21" s="47"/>
      <c r="M21" s="47"/>
      <c r="N21" s="9" t="s">
        <v>27</v>
      </c>
      <c r="U21" s="5"/>
    </row>
    <row r="22" spans="1:21" ht="15" x14ac:dyDescent="0.25">
      <c r="A22" s="57" t="s">
        <v>364</v>
      </c>
      <c r="B22" s="60"/>
      <c r="C22" s="60"/>
      <c r="D22" s="60"/>
      <c r="E22" s="67">
        <f>IF(D22&gt;0,(GPA!$B$21-D22)/(GPA!$B$21-GPA!$B$23)*100,0)</f>
        <v>0</v>
      </c>
      <c r="F22" s="61"/>
      <c r="G22" s="61"/>
      <c r="H22" s="61"/>
      <c r="I22" s="61"/>
      <c r="J22" s="61"/>
      <c r="K22" s="46" t="str">
        <f t="shared" si="3"/>
        <v xml:space="preserve"> </v>
      </c>
      <c r="L22" s="47"/>
      <c r="M22" s="47"/>
      <c r="N22" s="9" t="s">
        <v>28</v>
      </c>
      <c r="U22" s="5"/>
    </row>
    <row r="23" spans="1:21" ht="15" x14ac:dyDescent="0.25">
      <c r="A23" s="57" t="s">
        <v>365</v>
      </c>
      <c r="B23" s="60"/>
      <c r="C23" s="60"/>
      <c r="D23" s="60"/>
      <c r="E23" s="67">
        <f>IF(D23&gt;0,(GPA!$B$21-D23)/(GPA!$B$21-GPA!$B$23)*100,0)</f>
        <v>0</v>
      </c>
      <c r="F23" s="61"/>
      <c r="G23" s="61"/>
      <c r="H23" s="61"/>
      <c r="I23" s="61"/>
      <c r="J23" s="61"/>
      <c r="K23" s="46" t="str">
        <f t="shared" si="3"/>
        <v xml:space="preserve"> </v>
      </c>
      <c r="L23" s="47"/>
      <c r="M23" s="47"/>
      <c r="N23" s="9" t="s">
        <v>29</v>
      </c>
      <c r="U23" s="5"/>
    </row>
    <row r="24" spans="1:21" ht="15" x14ac:dyDescent="0.25">
      <c r="A24" s="57" t="s">
        <v>366</v>
      </c>
      <c r="B24" s="60"/>
      <c r="C24" s="60"/>
      <c r="D24" s="60"/>
      <c r="E24" s="67">
        <f>IF(D24&gt;0,(GPA!$B$21-D24)/(GPA!$B$21-GPA!$B$23)*100,0)</f>
        <v>0</v>
      </c>
      <c r="F24" s="61"/>
      <c r="G24" s="61"/>
      <c r="H24" s="61"/>
      <c r="I24" s="61"/>
      <c r="J24" s="61"/>
      <c r="K24" s="46" t="str">
        <f t="shared" si="3"/>
        <v xml:space="preserve"> </v>
      </c>
      <c r="L24" s="47"/>
      <c r="M24" s="47"/>
      <c r="N24" s="9" t="s">
        <v>30</v>
      </c>
      <c r="U24" s="5"/>
    </row>
    <row r="25" spans="1:21" ht="15" x14ac:dyDescent="0.25">
      <c r="A25" s="57" t="s">
        <v>367</v>
      </c>
      <c r="B25" s="60"/>
      <c r="C25" s="60"/>
      <c r="D25" s="60"/>
      <c r="E25" s="67">
        <f>IF(D25&gt;0,(GPA!$B$21-D25)/(GPA!$B$21-GPA!$B$23)*100,0)</f>
        <v>0</v>
      </c>
      <c r="F25" s="61"/>
      <c r="G25" s="61"/>
      <c r="H25" s="61"/>
      <c r="I25" s="61"/>
      <c r="J25" s="61"/>
      <c r="K25" s="46" t="str">
        <f t="shared" si="3"/>
        <v xml:space="preserve"> </v>
      </c>
      <c r="L25" s="47"/>
      <c r="M25" s="47"/>
      <c r="N25" s="9" t="s">
        <v>31</v>
      </c>
      <c r="U25" s="5"/>
    </row>
    <row r="26" spans="1:21" ht="15" x14ac:dyDescent="0.25">
      <c r="A26" s="57" t="s">
        <v>368</v>
      </c>
      <c r="B26" s="57"/>
      <c r="C26" s="57"/>
      <c r="D26" s="57"/>
      <c r="E26" s="67">
        <f>IF(D26&gt;0,(GPA!$B$21-D26)/(GPA!$B$21-GPA!$B$23)*100,0)</f>
        <v>0</v>
      </c>
      <c r="F26" s="61"/>
      <c r="G26" s="61"/>
      <c r="H26" s="61"/>
      <c r="I26" s="61"/>
      <c r="J26" s="61"/>
      <c r="K26" s="46" t="str">
        <f t="shared" si="3"/>
        <v xml:space="preserve"> </v>
      </c>
      <c r="L26" s="47"/>
      <c r="M26" s="47"/>
      <c r="N26" s="9" t="s">
        <v>32</v>
      </c>
      <c r="U26" s="5"/>
    </row>
    <row r="27" spans="1:21" ht="15" x14ac:dyDescent="0.25">
      <c r="A27" s="57" t="s">
        <v>369</v>
      </c>
      <c r="B27" s="57"/>
      <c r="C27" s="57"/>
      <c r="D27" s="57"/>
      <c r="E27" s="67">
        <f>IF(D27&gt;0,(GPA!$B$21-D27)/(GPA!$B$21-GPA!$B$23)*100,0)</f>
        <v>0</v>
      </c>
      <c r="F27" s="61"/>
      <c r="G27" s="61"/>
      <c r="H27" s="61"/>
      <c r="I27" s="61"/>
      <c r="J27" s="61"/>
      <c r="K27" s="46" t="str">
        <f t="shared" si="3"/>
        <v xml:space="preserve"> </v>
      </c>
      <c r="L27" s="47"/>
      <c r="M27" s="47"/>
      <c r="N27" s="9" t="s">
        <v>33</v>
      </c>
      <c r="U27" s="5"/>
    </row>
    <row r="28" spans="1:21" ht="15" x14ac:dyDescent="0.25">
      <c r="A28" s="57" t="s">
        <v>370</v>
      </c>
      <c r="B28" s="57"/>
      <c r="C28" s="57"/>
      <c r="D28" s="57"/>
      <c r="E28" s="67">
        <f>IF(D28&gt;0,(GPA!$B$21-D28)/(GPA!$B$21-GPA!$B$23)*100,0)</f>
        <v>0</v>
      </c>
      <c r="F28" s="61"/>
      <c r="G28" s="61"/>
      <c r="H28" s="61"/>
      <c r="I28" s="61"/>
      <c r="J28" s="61"/>
      <c r="K28" s="46" t="str">
        <f t="shared" si="3"/>
        <v xml:space="preserve"> </v>
      </c>
      <c r="L28" s="47"/>
      <c r="M28" s="47"/>
      <c r="N28" s="9" t="s">
        <v>34</v>
      </c>
      <c r="U28" s="5"/>
    </row>
    <row r="29" spans="1:21" ht="15" x14ac:dyDescent="0.25">
      <c r="A29" s="57" t="s">
        <v>371</v>
      </c>
      <c r="B29" s="57"/>
      <c r="C29" s="57"/>
      <c r="D29" s="57"/>
      <c r="E29" s="67">
        <f>IF(D29&gt;0,(GPA!$B$21-D29)/(GPA!$B$21-GPA!$B$23)*100,0)</f>
        <v>0</v>
      </c>
      <c r="F29" s="61"/>
      <c r="G29" s="61"/>
      <c r="H29" s="61"/>
      <c r="I29" s="61"/>
      <c r="J29" s="61"/>
      <c r="K29" s="46" t="str">
        <f t="shared" si="3"/>
        <v xml:space="preserve"> </v>
      </c>
      <c r="L29" s="47"/>
      <c r="M29" s="47"/>
      <c r="N29" s="9" t="s">
        <v>35</v>
      </c>
      <c r="U29" s="5"/>
    </row>
    <row r="30" spans="1:21" ht="15" x14ac:dyDescent="0.25">
      <c r="A30" s="57" t="s">
        <v>372</v>
      </c>
      <c r="B30" s="57"/>
      <c r="C30" s="57"/>
      <c r="D30" s="57"/>
      <c r="E30" s="67">
        <f>IF(D30&gt;0,(GPA!$B$21-D30)/(GPA!$B$21-GPA!$B$23)*100,0)</f>
        <v>0</v>
      </c>
      <c r="F30" s="61"/>
      <c r="G30" s="61"/>
      <c r="H30" s="61"/>
      <c r="I30" s="61"/>
      <c r="J30" s="61"/>
      <c r="K30" s="46" t="str">
        <f t="shared" si="3"/>
        <v xml:space="preserve"> </v>
      </c>
      <c r="L30" s="47"/>
      <c r="M30" s="47"/>
      <c r="N30" s="9" t="s">
        <v>36</v>
      </c>
      <c r="U30" s="5"/>
    </row>
    <row r="31" spans="1:21" ht="15" x14ac:dyDescent="0.25">
      <c r="A31" s="57" t="s">
        <v>373</v>
      </c>
      <c r="B31" s="57"/>
      <c r="C31" s="57"/>
      <c r="D31" s="57"/>
      <c r="E31" s="67">
        <f>IF(D31&gt;0,(GPA!$B$21-D31)/(GPA!$B$21-GPA!$B$23)*100,0)</f>
        <v>0</v>
      </c>
      <c r="F31" s="61"/>
      <c r="G31" s="61"/>
      <c r="H31" s="61"/>
      <c r="I31" s="61"/>
      <c r="J31" s="61"/>
      <c r="K31" s="46" t="str">
        <f t="shared" si="3"/>
        <v xml:space="preserve"> </v>
      </c>
      <c r="L31" s="47"/>
      <c r="M31" s="47"/>
      <c r="N31" s="9" t="s">
        <v>37</v>
      </c>
      <c r="U31" s="5"/>
    </row>
    <row r="32" spans="1:21" ht="15" x14ac:dyDescent="0.25">
      <c r="A32" s="57" t="s">
        <v>374</v>
      </c>
      <c r="B32" s="57"/>
      <c r="C32" s="57"/>
      <c r="D32" s="57"/>
      <c r="E32" s="67">
        <f>IF(D32&gt;0,(GPA!$B$21-D32)/(GPA!$B$21-GPA!$B$23)*100,0)</f>
        <v>0</v>
      </c>
      <c r="F32" s="61"/>
      <c r="G32" s="61"/>
      <c r="H32" s="61"/>
      <c r="I32" s="61"/>
      <c r="J32" s="61"/>
      <c r="K32" s="46" t="str">
        <f t="shared" si="3"/>
        <v xml:space="preserve"> </v>
      </c>
      <c r="L32" s="47"/>
      <c r="M32" s="47"/>
      <c r="N32" s="9" t="s">
        <v>38</v>
      </c>
      <c r="U32" s="5"/>
    </row>
    <row r="33" spans="1:21" ht="15" x14ac:dyDescent="0.25">
      <c r="A33" s="57" t="s">
        <v>375</v>
      </c>
      <c r="B33" s="57"/>
      <c r="C33" s="57"/>
      <c r="D33" s="57"/>
      <c r="E33" s="67">
        <f>IF(D33&gt;0,(GPA!$B$21-D33)/(GPA!$B$21-GPA!$B$23)*100,0)</f>
        <v>0</v>
      </c>
      <c r="F33" s="61"/>
      <c r="G33" s="61"/>
      <c r="H33" s="61"/>
      <c r="I33" s="61"/>
      <c r="J33" s="61"/>
      <c r="K33" s="46" t="str">
        <f t="shared" si="3"/>
        <v xml:space="preserve"> </v>
      </c>
      <c r="L33" s="47"/>
      <c r="M33" s="47"/>
      <c r="N33" s="9" t="s">
        <v>39</v>
      </c>
      <c r="U33" s="5"/>
    </row>
    <row r="34" spans="1:21" ht="15" x14ac:dyDescent="0.25">
      <c r="A34" s="57" t="s">
        <v>376</v>
      </c>
      <c r="B34" s="57"/>
      <c r="C34" s="57"/>
      <c r="D34" s="57"/>
      <c r="E34" s="67">
        <f>IF(D34&gt;0,(GPA!$B$21-D34)/(GPA!$B$21-GPA!$B$23)*100,0)</f>
        <v>0</v>
      </c>
      <c r="F34" s="61"/>
      <c r="G34" s="61"/>
      <c r="H34" s="61"/>
      <c r="I34" s="61"/>
      <c r="J34" s="61"/>
      <c r="K34" s="46" t="str">
        <f t="shared" si="3"/>
        <v xml:space="preserve"> </v>
      </c>
      <c r="L34" s="47"/>
      <c r="M34" s="47"/>
      <c r="N34" s="9" t="s">
        <v>40</v>
      </c>
      <c r="U34" s="5"/>
    </row>
    <row r="35" spans="1:21" ht="14.45" customHeight="1" x14ac:dyDescent="0.25">
      <c r="A35" s="57" t="s">
        <v>377</v>
      </c>
      <c r="B35" s="60"/>
      <c r="C35" s="60"/>
      <c r="D35" s="60"/>
      <c r="E35" s="67">
        <f>IF(D35&gt;0,(GPA!$B$21-D35)/(GPA!$B$21-GPA!$B$23)*100,0)</f>
        <v>0</v>
      </c>
      <c r="F35" s="61"/>
      <c r="G35" s="61"/>
      <c r="H35" s="61"/>
      <c r="I35" s="61"/>
      <c r="J35" s="61"/>
      <c r="K35" s="46" t="str">
        <f t="shared" si="2"/>
        <v xml:space="preserve"> </v>
      </c>
      <c r="L35" s="47"/>
      <c r="M35" s="47"/>
      <c r="N35" s="9" t="s">
        <v>22</v>
      </c>
      <c r="U35" s="5"/>
    </row>
    <row r="36" spans="1:21" ht="15" x14ac:dyDescent="0.25">
      <c r="A36" s="57" t="s">
        <v>378</v>
      </c>
      <c r="B36" s="60"/>
      <c r="C36" s="60"/>
      <c r="D36" s="60"/>
      <c r="E36" s="67">
        <f>IF(D36&gt;0,(GPA!$B$21-D36)/(GPA!$B$21-GPA!$B$23)*100,0)</f>
        <v>0</v>
      </c>
      <c r="F36" s="61"/>
      <c r="G36" s="61"/>
      <c r="H36" s="61"/>
      <c r="I36" s="61"/>
      <c r="J36" s="61"/>
      <c r="K36" s="46" t="str">
        <f t="shared" si="2"/>
        <v xml:space="preserve"> </v>
      </c>
      <c r="L36" s="47"/>
      <c r="M36" s="47"/>
      <c r="N36" s="9" t="s">
        <v>23</v>
      </c>
      <c r="U36" s="5"/>
    </row>
    <row r="37" spans="1:21" ht="15" x14ac:dyDescent="0.25">
      <c r="A37" s="57" t="s">
        <v>379</v>
      </c>
      <c r="B37" s="60"/>
      <c r="C37" s="60"/>
      <c r="D37" s="60"/>
      <c r="E37" s="67">
        <f>IF(D37&gt;0,(GPA!$B$21-D37)/(GPA!$B$21-GPA!$B$23)*100,0)</f>
        <v>0</v>
      </c>
      <c r="F37" s="61"/>
      <c r="G37" s="61"/>
      <c r="H37" s="61"/>
      <c r="I37" s="61"/>
      <c r="J37" s="61"/>
      <c r="K37" s="46" t="str">
        <f t="shared" si="2"/>
        <v xml:space="preserve"> </v>
      </c>
      <c r="L37" s="47"/>
      <c r="M37" s="47"/>
      <c r="N37" s="9" t="s">
        <v>24</v>
      </c>
      <c r="U37" s="5"/>
    </row>
    <row r="38" spans="1:21" ht="15" x14ac:dyDescent="0.25">
      <c r="A38" s="57" t="s">
        <v>380</v>
      </c>
      <c r="B38" s="60"/>
      <c r="C38" s="60"/>
      <c r="D38" s="60"/>
      <c r="E38" s="67">
        <f>IF(D38&gt;0,(GPA!$B$21-D38)/(GPA!$B$21-GPA!$B$23)*100,0)</f>
        <v>0</v>
      </c>
      <c r="F38" s="61"/>
      <c r="G38" s="61"/>
      <c r="H38" s="61"/>
      <c r="I38" s="61"/>
      <c r="J38" s="61"/>
      <c r="K38" s="46" t="str">
        <f t="shared" si="2"/>
        <v xml:space="preserve"> </v>
      </c>
      <c r="L38" s="47"/>
      <c r="M38" s="47"/>
      <c r="N38" s="9" t="s">
        <v>25</v>
      </c>
      <c r="U38" s="5"/>
    </row>
    <row r="39" spans="1:21" ht="15" x14ac:dyDescent="0.25">
      <c r="A39" s="57" t="s">
        <v>381</v>
      </c>
      <c r="B39" s="60"/>
      <c r="C39" s="60"/>
      <c r="D39" s="60"/>
      <c r="E39" s="67">
        <f>IF(D39&gt;0,(GPA!$B$21-D39)/(GPA!$B$21-GPA!$B$23)*100,0)</f>
        <v>0</v>
      </c>
      <c r="F39" s="61"/>
      <c r="G39" s="61"/>
      <c r="H39" s="61"/>
      <c r="I39" s="61"/>
      <c r="J39" s="61"/>
      <c r="K39" s="46" t="str">
        <f t="shared" si="2"/>
        <v xml:space="preserve"> </v>
      </c>
      <c r="L39" s="47"/>
      <c r="M39" s="47"/>
      <c r="N39" s="9" t="s">
        <v>26</v>
      </c>
      <c r="U39" s="5"/>
    </row>
    <row r="40" spans="1:21" ht="15" x14ac:dyDescent="0.25">
      <c r="A40" s="57" t="s">
        <v>382</v>
      </c>
      <c r="B40" s="60"/>
      <c r="C40" s="60"/>
      <c r="D40" s="60"/>
      <c r="E40" s="67">
        <f>IF(D40&gt;0,(GPA!$B$21-D40)/(GPA!$B$21-GPA!$B$23)*100,0)</f>
        <v>0</v>
      </c>
      <c r="F40" s="61"/>
      <c r="G40" s="61"/>
      <c r="H40" s="61"/>
      <c r="I40" s="61"/>
      <c r="J40" s="61"/>
      <c r="K40" s="46" t="str">
        <f t="shared" si="2"/>
        <v xml:space="preserve"> </v>
      </c>
      <c r="L40" s="47"/>
      <c r="M40" s="47"/>
      <c r="N40" s="9" t="s">
        <v>27</v>
      </c>
      <c r="U40" s="5"/>
    </row>
    <row r="41" spans="1:21" ht="15" x14ac:dyDescent="0.25">
      <c r="A41" s="57" t="s">
        <v>383</v>
      </c>
      <c r="B41" s="60"/>
      <c r="C41" s="60"/>
      <c r="D41" s="60"/>
      <c r="E41" s="67">
        <f>IF(D41&gt;0,(GPA!$B$21-D41)/(GPA!$B$21-GPA!$B$23)*100,0)</f>
        <v>0</v>
      </c>
      <c r="F41" s="61"/>
      <c r="G41" s="61"/>
      <c r="H41" s="61"/>
      <c r="I41" s="61"/>
      <c r="J41" s="61"/>
      <c r="K41" s="46" t="str">
        <f t="shared" si="2"/>
        <v xml:space="preserve"> </v>
      </c>
      <c r="L41" s="47"/>
      <c r="M41" s="47"/>
      <c r="N41" s="9" t="s">
        <v>28</v>
      </c>
      <c r="U41" s="5"/>
    </row>
    <row r="42" spans="1:21" ht="15" x14ac:dyDescent="0.25">
      <c r="A42" s="57" t="s">
        <v>384</v>
      </c>
      <c r="B42" s="60"/>
      <c r="C42" s="60"/>
      <c r="D42" s="60"/>
      <c r="E42" s="67">
        <f>IF(D42&gt;0,(GPA!$B$21-D42)/(GPA!$B$21-GPA!$B$23)*100,0)</f>
        <v>0</v>
      </c>
      <c r="F42" s="61"/>
      <c r="G42" s="61"/>
      <c r="H42" s="61"/>
      <c r="I42" s="61"/>
      <c r="J42" s="61"/>
      <c r="K42" s="46" t="str">
        <f t="shared" si="2"/>
        <v xml:space="preserve"> </v>
      </c>
      <c r="L42" s="47"/>
      <c r="M42" s="47"/>
      <c r="N42" s="9" t="s">
        <v>29</v>
      </c>
      <c r="U42" s="5"/>
    </row>
    <row r="43" spans="1:21" ht="15" x14ac:dyDescent="0.25">
      <c r="A43" s="57" t="s">
        <v>385</v>
      </c>
      <c r="B43" s="60"/>
      <c r="C43" s="60"/>
      <c r="D43" s="60"/>
      <c r="E43" s="67">
        <f>IF(D43&gt;0,(GPA!$B$21-D43)/(GPA!$B$21-GPA!$B$23)*100,0)</f>
        <v>0</v>
      </c>
      <c r="F43" s="61"/>
      <c r="G43" s="61"/>
      <c r="H43" s="61"/>
      <c r="I43" s="61"/>
      <c r="J43" s="61"/>
      <c r="K43" s="46" t="str">
        <f t="shared" si="2"/>
        <v xml:space="preserve"> </v>
      </c>
      <c r="L43" s="47"/>
      <c r="M43" s="47"/>
      <c r="N43" s="9" t="s">
        <v>30</v>
      </c>
      <c r="U43" s="5"/>
    </row>
    <row r="44" spans="1:21" ht="15" x14ac:dyDescent="0.25">
      <c r="A44" s="57" t="s">
        <v>386</v>
      </c>
      <c r="B44" s="60"/>
      <c r="C44" s="60"/>
      <c r="D44" s="60"/>
      <c r="E44" s="67">
        <f>IF(D44&gt;0,(GPA!$B$21-D44)/(GPA!$B$21-GPA!$B$23)*100,0)</f>
        <v>0</v>
      </c>
      <c r="F44" s="61"/>
      <c r="G44" s="61"/>
      <c r="H44" s="61"/>
      <c r="I44" s="61"/>
      <c r="J44" s="61"/>
      <c r="K44" s="46" t="str">
        <f t="shared" si="2"/>
        <v xml:space="preserve"> </v>
      </c>
      <c r="L44" s="47"/>
      <c r="M44" s="47"/>
      <c r="N44" s="9" t="s">
        <v>31</v>
      </c>
      <c r="U44" s="5"/>
    </row>
    <row r="45" spans="1:21" ht="15" x14ac:dyDescent="0.25">
      <c r="A45" s="57" t="s">
        <v>387</v>
      </c>
      <c r="B45" s="57"/>
      <c r="C45" s="57"/>
      <c r="D45" s="57"/>
      <c r="E45" s="67">
        <f>IF(D45&gt;0,(GPA!$B$21-D45)/(GPA!$B$21-GPA!$B$23)*100,0)</f>
        <v>0</v>
      </c>
      <c r="F45" s="61"/>
      <c r="G45" s="61"/>
      <c r="H45" s="61"/>
      <c r="I45" s="61"/>
      <c r="J45" s="61"/>
      <c r="K45" s="46" t="str">
        <f t="shared" si="2"/>
        <v xml:space="preserve"> </v>
      </c>
      <c r="L45" s="47"/>
      <c r="M45" s="47"/>
      <c r="N45" s="9" t="s">
        <v>32</v>
      </c>
      <c r="U45" s="5"/>
    </row>
    <row r="46" spans="1:21" ht="15" x14ac:dyDescent="0.25">
      <c r="A46" s="57" t="s">
        <v>388</v>
      </c>
      <c r="B46" s="57"/>
      <c r="C46" s="57"/>
      <c r="D46" s="57"/>
      <c r="E46" s="67">
        <f>IF(D46&gt;0,(GPA!$B$21-D46)/(GPA!$B$21-GPA!$B$23)*100,0)</f>
        <v>0</v>
      </c>
      <c r="F46" s="61"/>
      <c r="G46" s="61"/>
      <c r="H46" s="61"/>
      <c r="I46" s="61"/>
      <c r="J46" s="61"/>
      <c r="K46" s="46" t="str">
        <f t="shared" si="2"/>
        <v xml:space="preserve"> </v>
      </c>
      <c r="L46" s="47"/>
      <c r="M46" s="47"/>
      <c r="N46" s="9" t="s">
        <v>33</v>
      </c>
      <c r="U46" s="5"/>
    </row>
    <row r="47" spans="1:21" ht="15" x14ac:dyDescent="0.25">
      <c r="A47" s="57" t="s">
        <v>389</v>
      </c>
      <c r="B47" s="57"/>
      <c r="C47" s="57"/>
      <c r="D47" s="57"/>
      <c r="E47" s="67">
        <f>IF(D47&gt;0,(GPA!$B$21-D47)/(GPA!$B$21-GPA!$B$23)*100,0)</f>
        <v>0</v>
      </c>
      <c r="F47" s="61"/>
      <c r="G47" s="61"/>
      <c r="H47" s="61"/>
      <c r="I47" s="61"/>
      <c r="J47" s="61"/>
      <c r="K47" s="46" t="str">
        <f t="shared" si="2"/>
        <v xml:space="preserve"> </v>
      </c>
      <c r="L47" s="47"/>
      <c r="M47" s="47"/>
      <c r="N47" s="9" t="s">
        <v>34</v>
      </c>
      <c r="U47" s="5"/>
    </row>
    <row r="48" spans="1:21" ht="15" x14ac:dyDescent="0.25">
      <c r="A48" s="57" t="s">
        <v>390</v>
      </c>
      <c r="B48" s="57"/>
      <c r="C48" s="57"/>
      <c r="D48" s="57"/>
      <c r="E48" s="67">
        <f>IF(D48&gt;0,(GPA!$B$21-D48)/(GPA!$B$21-GPA!$B$23)*100,0)</f>
        <v>0</v>
      </c>
      <c r="F48" s="61"/>
      <c r="G48" s="61"/>
      <c r="H48" s="61"/>
      <c r="I48" s="61"/>
      <c r="J48" s="61"/>
      <c r="K48" s="46" t="str">
        <f t="shared" si="2"/>
        <v xml:space="preserve"> </v>
      </c>
      <c r="L48" s="47"/>
      <c r="M48" s="47"/>
      <c r="N48" s="9" t="s">
        <v>35</v>
      </c>
      <c r="U48" s="5"/>
    </row>
    <row r="49" spans="1:21" ht="15" x14ac:dyDescent="0.25">
      <c r="A49" s="57" t="s">
        <v>391</v>
      </c>
      <c r="B49" s="57"/>
      <c r="C49" s="57"/>
      <c r="D49" s="57"/>
      <c r="E49" s="67">
        <f>IF(D49&gt;0,(GPA!$B$21-D49)/(GPA!$B$21-GPA!$B$23)*100,0)</f>
        <v>0</v>
      </c>
      <c r="F49" s="61"/>
      <c r="G49" s="61"/>
      <c r="H49" s="61"/>
      <c r="I49" s="61"/>
      <c r="J49" s="61"/>
      <c r="K49" s="46" t="str">
        <f t="shared" si="2"/>
        <v xml:space="preserve"> </v>
      </c>
      <c r="L49" s="47"/>
      <c r="M49" s="47"/>
      <c r="N49" s="9" t="s">
        <v>36</v>
      </c>
      <c r="U49" s="5"/>
    </row>
    <row r="50" spans="1:21" ht="15" x14ac:dyDescent="0.25">
      <c r="A50" s="57" t="s">
        <v>392</v>
      </c>
      <c r="B50" s="57"/>
      <c r="C50" s="57"/>
      <c r="D50" s="57"/>
      <c r="E50" s="67">
        <f>IF(D50&gt;0,(GPA!$B$21-D50)/(GPA!$B$21-GPA!$B$23)*100,0)</f>
        <v>0</v>
      </c>
      <c r="F50" s="61"/>
      <c r="G50" s="61"/>
      <c r="H50" s="61"/>
      <c r="I50" s="61"/>
      <c r="J50" s="61"/>
      <c r="K50" s="46" t="str">
        <f t="shared" si="2"/>
        <v xml:space="preserve"> </v>
      </c>
      <c r="L50" s="47"/>
      <c r="M50" s="47"/>
      <c r="N50" s="9" t="s">
        <v>37</v>
      </c>
      <c r="U50" s="5"/>
    </row>
    <row r="51" spans="1:21" ht="15" x14ac:dyDescent="0.25">
      <c r="A51" s="57" t="s">
        <v>393</v>
      </c>
      <c r="B51" s="57"/>
      <c r="C51" s="57"/>
      <c r="D51" s="57"/>
      <c r="E51" s="67">
        <f>IF(D51&gt;0,(GPA!$B$21-D51)/(GPA!$B$21-GPA!$B$23)*100,0)</f>
        <v>0</v>
      </c>
      <c r="F51" s="61"/>
      <c r="G51" s="61"/>
      <c r="H51" s="61"/>
      <c r="I51" s="61"/>
      <c r="J51" s="61"/>
      <c r="K51" s="46" t="str">
        <f t="shared" si="2"/>
        <v xml:space="preserve"> </v>
      </c>
      <c r="L51" s="47"/>
      <c r="M51" s="47"/>
      <c r="N51" s="9" t="s">
        <v>38</v>
      </c>
      <c r="U51" s="5"/>
    </row>
    <row r="52" spans="1:21" ht="15" x14ac:dyDescent="0.25">
      <c r="A52" s="57" t="s">
        <v>394</v>
      </c>
      <c r="B52" s="57"/>
      <c r="C52" s="57"/>
      <c r="D52" s="57"/>
      <c r="E52" s="67">
        <f>IF(D52&gt;0,(GPA!$B$21-D52)/(GPA!$B$21-GPA!$B$23)*100,0)</f>
        <v>0</v>
      </c>
      <c r="F52" s="61"/>
      <c r="G52" s="61"/>
      <c r="H52" s="61"/>
      <c r="I52" s="61"/>
      <c r="J52" s="61"/>
      <c r="K52" s="46" t="str">
        <f t="shared" si="2"/>
        <v xml:space="preserve"> </v>
      </c>
      <c r="L52" s="47"/>
      <c r="M52" s="47"/>
      <c r="N52" s="9" t="s">
        <v>39</v>
      </c>
      <c r="U52" s="5"/>
    </row>
    <row r="53" spans="1:21" ht="15" x14ac:dyDescent="0.25">
      <c r="A53" s="57" t="s">
        <v>395</v>
      </c>
      <c r="B53" s="57"/>
      <c r="C53" s="57"/>
      <c r="D53" s="57"/>
      <c r="E53" s="67">
        <f>IF(D53&gt;0,(GPA!$B$21-D53)/(GPA!$B$21-GPA!$B$23)*100,0)</f>
        <v>0</v>
      </c>
      <c r="F53" s="61"/>
      <c r="G53" s="61"/>
      <c r="H53" s="61"/>
      <c r="I53" s="61"/>
      <c r="J53" s="61"/>
      <c r="K53" s="46" t="str">
        <f t="shared" si="2"/>
        <v xml:space="preserve"> </v>
      </c>
      <c r="L53" s="47"/>
      <c r="M53" s="47"/>
      <c r="N53" s="9" t="s">
        <v>40</v>
      </c>
      <c r="U53" s="5"/>
    </row>
    <row r="54" spans="1:21" ht="45" customHeight="1" x14ac:dyDescent="0.25">
      <c r="A54" s="113" t="s">
        <v>321</v>
      </c>
      <c r="B54" s="113"/>
      <c r="C54" s="113"/>
      <c r="D54" s="53"/>
      <c r="E54" s="53"/>
      <c r="F54" s="53"/>
      <c r="G54" s="53"/>
      <c r="H54" s="53"/>
      <c r="I54" s="53"/>
      <c r="J54"/>
      <c r="K54" s="47"/>
      <c r="L54" s="47"/>
      <c r="N54" s="9" t="s">
        <v>171</v>
      </c>
      <c r="U54" s="5"/>
    </row>
    <row r="55" spans="1:21" ht="15" x14ac:dyDescent="0.25">
      <c r="A55" s="57" t="s">
        <v>322</v>
      </c>
      <c r="B55" s="57"/>
      <c r="C55" s="57"/>
      <c r="D55" s="57"/>
      <c r="E55"/>
      <c r="F55" s="62"/>
      <c r="G55" s="62"/>
      <c r="H55" s="62"/>
      <c r="I55" s="62"/>
      <c r="J55" s="62"/>
      <c r="K55" s="46" t="str">
        <f t="shared" ref="K55:K69" si="4">IF(ISBLANK(B55)," ",100-SUM(F55:J55))</f>
        <v xml:space="preserve"> </v>
      </c>
      <c r="L55" s="47"/>
      <c r="M55" s="47"/>
      <c r="N55" s="9" t="s">
        <v>172</v>
      </c>
      <c r="U55" s="5"/>
    </row>
    <row r="56" spans="1:21" ht="15" x14ac:dyDescent="0.25">
      <c r="A56" s="57" t="s">
        <v>323</v>
      </c>
      <c r="B56" s="57"/>
      <c r="C56" s="57"/>
      <c r="D56" s="57"/>
      <c r="E56"/>
      <c r="F56" s="62"/>
      <c r="G56" s="62"/>
      <c r="H56" s="62"/>
      <c r="I56" s="62"/>
      <c r="J56" s="62"/>
      <c r="K56" s="46" t="str">
        <f t="shared" si="4"/>
        <v xml:space="preserve"> </v>
      </c>
      <c r="L56" s="47"/>
      <c r="M56" s="47"/>
      <c r="N56" s="9" t="s">
        <v>173</v>
      </c>
      <c r="U56" s="5"/>
    </row>
    <row r="57" spans="1:21" ht="15" x14ac:dyDescent="0.25">
      <c r="A57" s="57" t="s">
        <v>324</v>
      </c>
      <c r="B57" s="57"/>
      <c r="C57" s="57"/>
      <c r="D57" s="57"/>
      <c r="E57"/>
      <c r="F57" s="62"/>
      <c r="G57" s="62"/>
      <c r="H57" s="62"/>
      <c r="I57" s="62"/>
      <c r="J57" s="62"/>
      <c r="K57" s="46" t="str">
        <f t="shared" si="4"/>
        <v xml:space="preserve"> </v>
      </c>
      <c r="L57" s="47"/>
      <c r="M57" s="47"/>
      <c r="N57" s="9" t="s">
        <v>174</v>
      </c>
      <c r="U57" s="5"/>
    </row>
    <row r="58" spans="1:21" ht="15" x14ac:dyDescent="0.25">
      <c r="A58" s="57" t="s">
        <v>325</v>
      </c>
      <c r="B58" s="57"/>
      <c r="C58" s="57"/>
      <c r="D58" s="57"/>
      <c r="E58"/>
      <c r="F58" s="62"/>
      <c r="G58" s="62"/>
      <c r="H58" s="62"/>
      <c r="I58" s="62"/>
      <c r="J58" s="62"/>
      <c r="K58" s="46" t="str">
        <f t="shared" si="4"/>
        <v xml:space="preserve"> </v>
      </c>
      <c r="L58" s="47"/>
      <c r="M58" s="47"/>
      <c r="N58" s="9" t="s">
        <v>175</v>
      </c>
      <c r="U58" s="5"/>
    </row>
    <row r="59" spans="1:21" ht="15" x14ac:dyDescent="0.25">
      <c r="A59" s="57" t="s">
        <v>326</v>
      </c>
      <c r="B59" s="57"/>
      <c r="C59" s="57"/>
      <c r="D59" s="57"/>
      <c r="E59"/>
      <c r="F59" s="62"/>
      <c r="G59" s="62"/>
      <c r="H59" s="62"/>
      <c r="I59" s="62"/>
      <c r="J59" s="62"/>
      <c r="K59" s="46" t="str">
        <f t="shared" si="4"/>
        <v xml:space="preserve"> </v>
      </c>
      <c r="L59" s="47"/>
      <c r="M59" s="47"/>
      <c r="N59" s="9" t="s">
        <v>176</v>
      </c>
      <c r="U59" s="5"/>
    </row>
    <row r="60" spans="1:21" ht="15" x14ac:dyDescent="0.25">
      <c r="A60" s="57" t="s">
        <v>327</v>
      </c>
      <c r="B60" s="57"/>
      <c r="C60" s="57"/>
      <c r="D60" s="57"/>
      <c r="E60"/>
      <c r="F60" s="62"/>
      <c r="G60" s="62"/>
      <c r="H60" s="62"/>
      <c r="I60" s="62"/>
      <c r="J60" s="62"/>
      <c r="K60" s="46" t="str">
        <f t="shared" si="4"/>
        <v xml:space="preserve"> </v>
      </c>
      <c r="L60" s="47"/>
      <c r="M60" s="47"/>
      <c r="N60" s="9" t="s">
        <v>177</v>
      </c>
      <c r="U60" s="5"/>
    </row>
    <row r="61" spans="1:21" ht="15" x14ac:dyDescent="0.25">
      <c r="A61" s="57" t="s">
        <v>328</v>
      </c>
      <c r="B61" s="57"/>
      <c r="C61" s="57"/>
      <c r="D61" s="57"/>
      <c r="E61"/>
      <c r="F61" s="62"/>
      <c r="G61" s="62"/>
      <c r="H61" s="62"/>
      <c r="I61" s="62"/>
      <c r="J61" s="62"/>
      <c r="K61" s="46" t="str">
        <f t="shared" si="4"/>
        <v xml:space="preserve"> </v>
      </c>
      <c r="L61" s="47"/>
      <c r="M61" s="47"/>
      <c r="N61" s="9" t="s">
        <v>178</v>
      </c>
      <c r="U61" s="5"/>
    </row>
    <row r="62" spans="1:21" ht="15" x14ac:dyDescent="0.25">
      <c r="A62" s="57" t="s">
        <v>329</v>
      </c>
      <c r="B62" s="57"/>
      <c r="C62" s="57"/>
      <c r="D62" s="57"/>
      <c r="E62"/>
      <c r="F62" s="62"/>
      <c r="G62" s="62"/>
      <c r="H62" s="62"/>
      <c r="I62" s="62"/>
      <c r="J62" s="62"/>
      <c r="K62" s="46" t="str">
        <f t="shared" si="4"/>
        <v xml:space="preserve"> </v>
      </c>
      <c r="L62" s="47"/>
      <c r="M62" s="47"/>
      <c r="N62" s="9" t="s">
        <v>179</v>
      </c>
      <c r="U62" s="5"/>
    </row>
    <row r="63" spans="1:21" ht="15" x14ac:dyDescent="0.25">
      <c r="A63" s="57" t="s">
        <v>330</v>
      </c>
      <c r="B63" s="57"/>
      <c r="C63" s="57"/>
      <c r="D63" s="57"/>
      <c r="E63"/>
      <c r="F63" s="62"/>
      <c r="G63" s="62"/>
      <c r="H63" s="62"/>
      <c r="I63" s="62"/>
      <c r="J63" s="62"/>
      <c r="K63" s="46" t="str">
        <f t="shared" si="4"/>
        <v xml:space="preserve"> </v>
      </c>
      <c r="L63" s="47"/>
      <c r="M63" s="47"/>
      <c r="N63" s="9" t="s">
        <v>180</v>
      </c>
      <c r="U63" s="5"/>
    </row>
    <row r="64" spans="1:21" ht="15" x14ac:dyDescent="0.25">
      <c r="A64" s="57" t="s">
        <v>331</v>
      </c>
      <c r="B64" s="57"/>
      <c r="C64" s="57"/>
      <c r="D64" s="57"/>
      <c r="E64"/>
      <c r="F64" s="62"/>
      <c r="G64" s="62"/>
      <c r="H64" s="62"/>
      <c r="I64" s="62"/>
      <c r="J64" s="62"/>
      <c r="K64" s="46" t="str">
        <f t="shared" si="4"/>
        <v xml:space="preserve"> </v>
      </c>
      <c r="L64" s="47"/>
      <c r="M64" s="47"/>
      <c r="N64" s="9" t="s">
        <v>181</v>
      </c>
      <c r="U64" s="5"/>
    </row>
    <row r="65" spans="1:21" ht="15" x14ac:dyDescent="0.25">
      <c r="A65" s="57" t="s">
        <v>332</v>
      </c>
      <c r="B65" s="57"/>
      <c r="C65" s="57"/>
      <c r="D65" s="57"/>
      <c r="E65"/>
      <c r="F65" s="62"/>
      <c r="G65" s="62"/>
      <c r="H65" s="62"/>
      <c r="I65" s="62"/>
      <c r="J65" s="62"/>
      <c r="K65" s="46" t="str">
        <f t="shared" si="4"/>
        <v xml:space="preserve"> </v>
      </c>
      <c r="L65" s="47"/>
      <c r="M65" s="47"/>
      <c r="N65" s="9" t="s">
        <v>182</v>
      </c>
      <c r="U65" s="5"/>
    </row>
    <row r="66" spans="1:21" ht="15" x14ac:dyDescent="0.25">
      <c r="A66" s="57" t="s">
        <v>333</v>
      </c>
      <c r="B66" s="57"/>
      <c r="C66" s="57"/>
      <c r="D66" s="57"/>
      <c r="E66"/>
      <c r="F66" s="62"/>
      <c r="G66" s="62"/>
      <c r="H66" s="62"/>
      <c r="I66" s="62"/>
      <c r="J66" s="62"/>
      <c r="K66" s="46" t="str">
        <f t="shared" si="4"/>
        <v xml:space="preserve"> </v>
      </c>
      <c r="L66" s="47"/>
      <c r="M66" s="47"/>
      <c r="N66" s="9" t="s">
        <v>183</v>
      </c>
      <c r="U66" s="5"/>
    </row>
    <row r="67" spans="1:21" ht="15" x14ac:dyDescent="0.25">
      <c r="A67" s="57" t="s">
        <v>334</v>
      </c>
      <c r="B67" s="57"/>
      <c r="C67" s="57"/>
      <c r="D67" s="57"/>
      <c r="E67"/>
      <c r="F67" s="62"/>
      <c r="G67" s="62"/>
      <c r="H67" s="62"/>
      <c r="I67" s="62"/>
      <c r="J67" s="62"/>
      <c r="K67" s="46" t="str">
        <f t="shared" si="4"/>
        <v xml:space="preserve"> </v>
      </c>
      <c r="L67" s="47"/>
      <c r="M67" s="47"/>
      <c r="N67" s="9" t="s">
        <v>184</v>
      </c>
      <c r="U67" s="5"/>
    </row>
    <row r="68" spans="1:21" ht="15" x14ac:dyDescent="0.25">
      <c r="A68" s="57" t="s">
        <v>335</v>
      </c>
      <c r="B68" s="57"/>
      <c r="C68" s="57"/>
      <c r="D68" s="57"/>
      <c r="E68"/>
      <c r="F68" s="62"/>
      <c r="G68" s="62"/>
      <c r="H68" s="62"/>
      <c r="I68" s="62"/>
      <c r="J68" s="62"/>
      <c r="K68" s="46" t="str">
        <f t="shared" si="4"/>
        <v xml:space="preserve"> </v>
      </c>
      <c r="L68" s="47"/>
      <c r="M68" s="47"/>
      <c r="N68" s="9" t="s">
        <v>185</v>
      </c>
      <c r="U68" s="5"/>
    </row>
    <row r="69" spans="1:21" ht="15" x14ac:dyDescent="0.25">
      <c r="A69" s="57" t="s">
        <v>336</v>
      </c>
      <c r="B69" s="57"/>
      <c r="C69" s="57"/>
      <c r="D69" s="57"/>
      <c r="E69"/>
      <c r="F69" s="62"/>
      <c r="G69" s="62"/>
      <c r="H69" s="62"/>
      <c r="I69" s="62"/>
      <c r="J69" s="62"/>
      <c r="K69" s="46" t="str">
        <f t="shared" si="4"/>
        <v xml:space="preserve"> </v>
      </c>
      <c r="L69" s="47"/>
      <c r="M69" s="47"/>
      <c r="N69" s="9" t="s">
        <v>186</v>
      </c>
      <c r="U69" s="5"/>
    </row>
    <row r="70" spans="1:21" ht="15" x14ac:dyDescent="0.25">
      <c r="A70" s="55" t="s">
        <v>308</v>
      </c>
      <c r="B70" s="53">
        <f>SUM(B55:B69)</f>
        <v>0</v>
      </c>
      <c r="C70" s="7"/>
      <c r="D70" s="7"/>
      <c r="E70" s="7"/>
      <c r="U70" s="59" t="s">
        <v>222</v>
      </c>
    </row>
    <row r="71" spans="1:21" ht="15" x14ac:dyDescent="0.25">
      <c r="A71" s="7"/>
      <c r="B71" s="7"/>
      <c r="C71" s="7"/>
      <c r="D71" s="7"/>
      <c r="E71" s="7"/>
      <c r="F71" s="7"/>
      <c r="G71" s="7"/>
      <c r="H71" s="7"/>
      <c r="I71" s="7"/>
      <c r="J71" s="7"/>
      <c r="U71" s="59" t="s">
        <v>223</v>
      </c>
    </row>
    <row r="72" spans="1:21" ht="15" x14ac:dyDescent="0.25">
      <c r="F72" s="7"/>
      <c r="G72" s="7"/>
      <c r="H72" s="7"/>
      <c r="I72" s="7"/>
      <c r="J72" s="7"/>
      <c r="U72" s="59" t="s">
        <v>224</v>
      </c>
    </row>
    <row r="73" spans="1:21" ht="15" x14ac:dyDescent="0.25">
      <c r="F73" s="7"/>
      <c r="G73" s="7"/>
      <c r="H73" s="7"/>
      <c r="I73" s="7"/>
      <c r="J73" s="7"/>
      <c r="U73" s="59" t="s">
        <v>225</v>
      </c>
    </row>
    <row r="74" spans="1:21" ht="15" x14ac:dyDescent="0.25">
      <c r="C74" s="7"/>
      <c r="D74" s="7"/>
      <c r="E74" s="7"/>
      <c r="F74" s="7"/>
      <c r="G74" s="7"/>
      <c r="H74" s="7"/>
      <c r="I74" s="7"/>
      <c r="J74" s="7"/>
      <c r="U74" s="59" t="s">
        <v>226</v>
      </c>
    </row>
    <row r="75" spans="1:21" ht="15" x14ac:dyDescent="0.25">
      <c r="U75" s="59" t="s">
        <v>227</v>
      </c>
    </row>
    <row r="76" spans="1:21" ht="15" x14ac:dyDescent="0.25">
      <c r="U76" s="59" t="s">
        <v>228</v>
      </c>
    </row>
    <row r="77" spans="1:21" ht="15" x14ac:dyDescent="0.25">
      <c r="U77" s="59" t="s">
        <v>229</v>
      </c>
    </row>
    <row r="78" spans="1:21" ht="15" x14ac:dyDescent="0.25">
      <c r="U78" s="59" t="s">
        <v>230</v>
      </c>
    </row>
    <row r="79" spans="1:21" ht="15" x14ac:dyDescent="0.25">
      <c r="U79" s="59" t="s">
        <v>231</v>
      </c>
    </row>
    <row r="80" spans="1:21" ht="15" x14ac:dyDescent="0.25">
      <c r="U80" s="59" t="s">
        <v>232</v>
      </c>
    </row>
    <row r="81" spans="21:21" ht="15" x14ac:dyDescent="0.25">
      <c r="U81" s="59" t="s">
        <v>233</v>
      </c>
    </row>
    <row r="82" spans="21:21" ht="15" x14ac:dyDescent="0.25">
      <c r="U82" s="59" t="s">
        <v>234</v>
      </c>
    </row>
    <row r="83" spans="21:21" ht="15" x14ac:dyDescent="0.25">
      <c r="U83" s="59" t="s">
        <v>235</v>
      </c>
    </row>
    <row r="84" spans="21:21" ht="15" x14ac:dyDescent="0.25">
      <c r="U84" s="59" t="s">
        <v>236</v>
      </c>
    </row>
    <row r="85" spans="21:21" ht="15" x14ac:dyDescent="0.25">
      <c r="U85" s="59" t="s">
        <v>237</v>
      </c>
    </row>
    <row r="86" spans="21:21" ht="15" x14ac:dyDescent="0.25">
      <c r="U86" s="59" t="s">
        <v>238</v>
      </c>
    </row>
    <row r="87" spans="21:21" ht="15" x14ac:dyDescent="0.25">
      <c r="U87" s="59" t="s">
        <v>239</v>
      </c>
    </row>
    <row r="88" spans="21:21" ht="15" x14ac:dyDescent="0.25">
      <c r="U88" s="59" t="s">
        <v>240</v>
      </c>
    </row>
    <row r="89" spans="21:21" ht="15" x14ac:dyDescent="0.25">
      <c r="U89" s="59" t="s">
        <v>241</v>
      </c>
    </row>
    <row r="90" spans="21:21" ht="15" x14ac:dyDescent="0.25">
      <c r="U90" s="59" t="s">
        <v>242</v>
      </c>
    </row>
    <row r="91" spans="21:21" ht="15" x14ac:dyDescent="0.25">
      <c r="U91" s="59" t="s">
        <v>243</v>
      </c>
    </row>
    <row r="92" spans="21:21" ht="15" x14ac:dyDescent="0.25">
      <c r="U92" s="59" t="s">
        <v>244</v>
      </c>
    </row>
    <row r="93" spans="21:21" ht="15" x14ac:dyDescent="0.25">
      <c r="U93" s="59" t="s">
        <v>245</v>
      </c>
    </row>
    <row r="94" spans="21:21" ht="15" x14ac:dyDescent="0.25">
      <c r="U94" s="59" t="s">
        <v>246</v>
      </c>
    </row>
    <row r="95" spans="21:21" ht="15" x14ac:dyDescent="0.25">
      <c r="U95" s="59" t="s">
        <v>247</v>
      </c>
    </row>
    <row r="96" spans="21:21" ht="15" x14ac:dyDescent="0.25">
      <c r="U96" s="59" t="s">
        <v>248</v>
      </c>
    </row>
    <row r="97" spans="21:21" ht="15" x14ac:dyDescent="0.25">
      <c r="U97" s="59" t="s">
        <v>249</v>
      </c>
    </row>
    <row r="98" spans="21:21" ht="15" x14ac:dyDescent="0.25">
      <c r="U98" s="59" t="s">
        <v>250</v>
      </c>
    </row>
    <row r="99" spans="21:21" ht="15" x14ac:dyDescent="0.25">
      <c r="U99" s="59" t="s">
        <v>251</v>
      </c>
    </row>
  </sheetData>
  <sheetProtection algorithmName="SHA-512" hashValue="fihHQJ1iF2ZcCbEoC9u0UXpnTTFYm3wp7/J30TYtI7z2Tyv1WDEbszBta+zi/02AiZG3f2ZEWT3E8lqy5jip2w==" saltValue="Zo0LelJqArJd3EfpgA1JfQ==" spinCount="100000" sheet="1" objects="1" scenarios="1"/>
  <mergeCells count="3">
    <mergeCell ref="A8:J8"/>
    <mergeCell ref="A4:J6"/>
    <mergeCell ref="A54:C54"/>
  </mergeCells>
  <phoneticPr fontId="37" type="noConversion"/>
  <conditionalFormatting sqref="A12:K53">
    <cfRule type="expression" dxfId="23" priority="1">
      <formula>OR(#REF!="No", #REF!="")</formula>
    </cfRule>
  </conditionalFormatting>
  <conditionalFormatting sqref="A55:M69">
    <cfRule type="expression" dxfId="22" priority="4">
      <formula>OR(#REF!="No", #REF!="")</formula>
    </cfRule>
  </conditionalFormatting>
  <conditionalFormatting sqref="A70:N71">
    <cfRule type="expression" dxfId="21" priority="7">
      <formula>OR(#REF!="No", #REF!="")</formula>
    </cfRule>
  </conditionalFormatting>
  <conditionalFormatting sqref="L14:M53 A54 D54:L54">
    <cfRule type="expression" dxfId="20" priority="20">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K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L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I54 F55:J69 F15:J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topLeftCell="A7" zoomScaleNormal="100" workbookViewId="0">
      <selection activeCell="A11" sqref="A11"/>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9"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Environmental Engineering</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08" t="s">
        <v>514</v>
      </c>
      <c r="B7" s="108"/>
      <c r="C7" s="108"/>
      <c r="D7" s="108"/>
      <c r="E7" s="108"/>
      <c r="F7" s="108"/>
      <c r="G7" s="108"/>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528</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3" t="s">
        <v>512</v>
      </c>
      <c r="F12" s="103" t="s">
        <v>513</v>
      </c>
      <c r="G12" s="71" t="s">
        <v>502</v>
      </c>
      <c r="H12" s="7"/>
      <c r="I12" s="7"/>
      <c r="J12"/>
      <c r="K12"/>
      <c r="L12"/>
      <c r="M12" s="9" t="s">
        <v>19</v>
      </c>
      <c r="Z12" s="5"/>
    </row>
    <row r="13" spans="1:26" ht="15" x14ac:dyDescent="0.25">
      <c r="A13" s="114" t="s">
        <v>518</v>
      </c>
      <c r="B13" s="117"/>
      <c r="C13" s="118"/>
      <c r="D13" s="119"/>
      <c r="E13" s="76"/>
      <c r="F13" s="76"/>
      <c r="G13" s="78"/>
      <c r="J13"/>
      <c r="K13"/>
      <c r="L13"/>
      <c r="M13" s="7"/>
      <c r="N13" s="9" t="s">
        <v>20</v>
      </c>
      <c r="Z13" s="5"/>
    </row>
    <row r="14" spans="1:26" ht="15" x14ac:dyDescent="0.25">
      <c r="A14" s="115"/>
      <c r="B14" s="110"/>
      <c r="C14" s="111"/>
      <c r="D14" s="112"/>
      <c r="E14" s="57"/>
      <c r="F14" s="57"/>
      <c r="G14" s="79"/>
      <c r="K14" s="7"/>
      <c r="L14" s="7"/>
      <c r="M14" s="9" t="s">
        <v>21</v>
      </c>
      <c r="Z14" s="5"/>
    </row>
    <row r="15" spans="1:26" ht="14.45" customHeight="1" x14ac:dyDescent="0.25">
      <c r="A15" s="115"/>
      <c r="B15" s="110"/>
      <c r="C15" s="111"/>
      <c r="D15" s="112"/>
      <c r="E15" s="57"/>
      <c r="F15" s="57"/>
      <c r="G15" s="79"/>
      <c r="K15" s="7"/>
      <c r="L15" s="7"/>
      <c r="M15" s="9" t="s">
        <v>22</v>
      </c>
      <c r="Z15" s="5"/>
    </row>
    <row r="16" spans="1:26" ht="15" x14ac:dyDescent="0.25">
      <c r="A16" s="115"/>
      <c r="B16" s="110"/>
      <c r="C16" s="111"/>
      <c r="D16" s="112"/>
      <c r="E16" s="57"/>
      <c r="F16" s="57"/>
      <c r="G16" s="79"/>
      <c r="K16" s="7"/>
      <c r="L16" s="7"/>
      <c r="M16" s="9" t="s">
        <v>23</v>
      </c>
      <c r="Z16" s="5"/>
    </row>
    <row r="17" spans="1:26" ht="15" x14ac:dyDescent="0.25">
      <c r="A17" s="115"/>
      <c r="B17" s="110"/>
      <c r="C17" s="111"/>
      <c r="D17" s="112"/>
      <c r="E17" s="57"/>
      <c r="F17" s="57"/>
      <c r="G17" s="79"/>
      <c r="K17" s="7"/>
      <c r="L17" s="7"/>
      <c r="M17" s="9" t="s">
        <v>24</v>
      </c>
      <c r="Z17" s="5"/>
    </row>
    <row r="18" spans="1:26" ht="15" x14ac:dyDescent="0.25">
      <c r="A18" s="115"/>
      <c r="B18" s="110"/>
      <c r="C18" s="111"/>
      <c r="D18" s="112"/>
      <c r="E18" s="57"/>
      <c r="F18" s="57"/>
      <c r="G18" s="79"/>
      <c r="K18" s="7"/>
      <c r="L18" s="7"/>
      <c r="M18" s="9" t="s">
        <v>25</v>
      </c>
      <c r="Z18" s="5"/>
    </row>
    <row r="19" spans="1:26" ht="15" x14ac:dyDescent="0.25">
      <c r="A19" s="115"/>
      <c r="B19" s="110"/>
      <c r="C19" s="111"/>
      <c r="D19" s="112"/>
      <c r="E19" s="57"/>
      <c r="F19" s="57"/>
      <c r="G19" s="79"/>
      <c r="K19" s="7"/>
      <c r="L19" s="7"/>
      <c r="M19" s="9" t="s">
        <v>26</v>
      </c>
      <c r="Z19" s="5"/>
    </row>
    <row r="20" spans="1:26" ht="15" x14ac:dyDescent="0.25">
      <c r="A20" s="115"/>
      <c r="B20" s="110"/>
      <c r="C20" s="111"/>
      <c r="D20" s="112"/>
      <c r="E20" s="57"/>
      <c r="F20" s="57"/>
      <c r="G20" s="79"/>
      <c r="K20" s="7"/>
      <c r="L20" s="7"/>
      <c r="M20" s="9" t="s">
        <v>27</v>
      </c>
      <c r="Z20" s="5"/>
    </row>
    <row r="21" spans="1:26" ht="15" x14ac:dyDescent="0.25">
      <c r="A21" s="115"/>
      <c r="B21" s="110"/>
      <c r="C21" s="111"/>
      <c r="D21" s="112"/>
      <c r="E21" s="57"/>
      <c r="F21" s="57"/>
      <c r="G21" s="79"/>
      <c r="K21" s="7"/>
      <c r="L21" s="7"/>
      <c r="M21" s="9" t="s">
        <v>28</v>
      </c>
      <c r="Z21" s="5"/>
    </row>
    <row r="22" spans="1:26" ht="15" x14ac:dyDescent="0.25">
      <c r="A22" s="116"/>
      <c r="B22" s="120"/>
      <c r="C22" s="121"/>
      <c r="D22" s="122"/>
      <c r="E22" s="77"/>
      <c r="F22" s="77"/>
      <c r="G22" s="80"/>
      <c r="K22" s="7"/>
      <c r="L22" s="7"/>
      <c r="M22" s="9" t="s">
        <v>29</v>
      </c>
      <c r="Z22" s="5"/>
    </row>
    <row r="23" spans="1:26" ht="15" x14ac:dyDescent="0.25">
      <c r="A23" s="114" t="s">
        <v>519</v>
      </c>
      <c r="B23" s="117"/>
      <c r="C23" s="118"/>
      <c r="D23" s="119"/>
      <c r="E23" s="76"/>
      <c r="F23" s="76"/>
      <c r="G23" s="78"/>
      <c r="K23" s="7"/>
      <c r="L23" s="7"/>
      <c r="M23" s="9" t="s">
        <v>30</v>
      </c>
      <c r="Z23" s="5"/>
    </row>
    <row r="24" spans="1:26" ht="15" x14ac:dyDescent="0.25">
      <c r="A24" s="115"/>
      <c r="B24" s="110"/>
      <c r="C24" s="111"/>
      <c r="D24" s="112"/>
      <c r="E24" s="57"/>
      <c r="F24" s="57"/>
      <c r="G24" s="79"/>
      <c r="K24" s="7"/>
      <c r="L24" s="7"/>
      <c r="M24" s="9" t="s">
        <v>31</v>
      </c>
      <c r="Z24" s="5"/>
    </row>
    <row r="25" spans="1:26" ht="15" x14ac:dyDescent="0.25">
      <c r="A25" s="115"/>
      <c r="B25" s="110"/>
      <c r="C25" s="111"/>
      <c r="D25" s="112"/>
      <c r="E25" s="57"/>
      <c r="F25" s="57"/>
      <c r="G25" s="79"/>
      <c r="K25" s="7"/>
      <c r="L25" s="7"/>
      <c r="M25" s="9" t="s">
        <v>32</v>
      </c>
      <c r="Z25" s="5"/>
    </row>
    <row r="26" spans="1:26" ht="15" x14ac:dyDescent="0.25">
      <c r="A26" s="115"/>
      <c r="B26" s="110"/>
      <c r="C26" s="111"/>
      <c r="D26" s="112"/>
      <c r="E26" s="57"/>
      <c r="F26" s="57"/>
      <c r="G26" s="79"/>
      <c r="K26" s="7"/>
      <c r="L26" s="7"/>
      <c r="M26" s="9" t="s">
        <v>33</v>
      </c>
      <c r="Z26" s="5"/>
    </row>
    <row r="27" spans="1:26" ht="15" x14ac:dyDescent="0.25">
      <c r="A27" s="115"/>
      <c r="B27" s="110"/>
      <c r="C27" s="111"/>
      <c r="D27" s="112"/>
      <c r="E27" s="57"/>
      <c r="F27" s="57"/>
      <c r="G27" s="79"/>
      <c r="K27" s="7"/>
      <c r="L27" s="7"/>
      <c r="M27" s="9" t="s">
        <v>34</v>
      </c>
      <c r="Z27" s="5"/>
    </row>
    <row r="28" spans="1:26" ht="15" x14ac:dyDescent="0.25">
      <c r="A28" s="115"/>
      <c r="B28" s="110"/>
      <c r="C28" s="111"/>
      <c r="D28" s="112"/>
      <c r="E28" s="57"/>
      <c r="F28" s="57"/>
      <c r="G28" s="79"/>
      <c r="K28" s="7"/>
      <c r="L28" s="7"/>
      <c r="M28" s="9" t="s">
        <v>35</v>
      </c>
      <c r="Z28" s="5"/>
    </row>
    <row r="29" spans="1:26" ht="15" x14ac:dyDescent="0.25">
      <c r="A29" s="115"/>
      <c r="B29" s="110"/>
      <c r="C29" s="111"/>
      <c r="D29" s="112"/>
      <c r="E29" s="57"/>
      <c r="F29" s="57"/>
      <c r="G29" s="79"/>
      <c r="K29" s="7"/>
      <c r="L29" s="7"/>
      <c r="M29" s="9" t="s">
        <v>36</v>
      </c>
      <c r="Z29" s="5"/>
    </row>
    <row r="30" spans="1:26" ht="15" x14ac:dyDescent="0.25">
      <c r="A30" s="115"/>
      <c r="B30" s="110"/>
      <c r="C30" s="111"/>
      <c r="D30" s="112"/>
      <c r="E30" s="57"/>
      <c r="F30" s="57"/>
      <c r="G30" s="79"/>
      <c r="K30" s="7"/>
      <c r="L30" s="7"/>
      <c r="M30" s="9" t="s">
        <v>37</v>
      </c>
      <c r="Z30" s="5"/>
    </row>
    <row r="31" spans="1:26" ht="15" x14ac:dyDescent="0.25">
      <c r="A31" s="115"/>
      <c r="B31" s="110"/>
      <c r="C31" s="111"/>
      <c r="D31" s="112"/>
      <c r="E31" s="57"/>
      <c r="F31" s="57"/>
      <c r="G31" s="79"/>
      <c r="K31" s="7"/>
      <c r="L31" s="7"/>
      <c r="M31" s="9" t="s">
        <v>38</v>
      </c>
      <c r="Z31" s="5"/>
    </row>
    <row r="32" spans="1:26" ht="15" x14ac:dyDescent="0.25">
      <c r="A32" s="116"/>
      <c r="B32" s="120"/>
      <c r="C32" s="121"/>
      <c r="D32" s="122"/>
      <c r="E32" s="77"/>
      <c r="F32" s="77"/>
      <c r="G32" s="80"/>
      <c r="K32" s="7"/>
      <c r="L32" s="7"/>
      <c r="M32" s="9" t="s">
        <v>39</v>
      </c>
      <c r="Z32" s="5"/>
    </row>
    <row r="33" spans="1:26" ht="15" x14ac:dyDescent="0.25">
      <c r="A33" s="114" t="s">
        <v>520</v>
      </c>
      <c r="B33" s="117"/>
      <c r="C33" s="118"/>
      <c r="D33" s="119"/>
      <c r="E33" s="76"/>
      <c r="F33" s="76"/>
      <c r="G33" s="78"/>
      <c r="K33" s="7"/>
      <c r="L33" s="7"/>
      <c r="M33" s="9" t="s">
        <v>40</v>
      </c>
      <c r="Z33" s="5"/>
    </row>
    <row r="34" spans="1:26" ht="15" x14ac:dyDescent="0.25">
      <c r="A34" s="115"/>
      <c r="B34" s="110"/>
      <c r="C34" s="111"/>
      <c r="D34" s="112"/>
      <c r="E34" s="57"/>
      <c r="F34" s="57"/>
      <c r="G34" s="79"/>
      <c r="K34" s="7"/>
      <c r="L34" s="7"/>
      <c r="M34" s="9" t="s">
        <v>41</v>
      </c>
      <c r="Z34" s="5"/>
    </row>
    <row r="35" spans="1:26" ht="15" x14ac:dyDescent="0.25">
      <c r="A35" s="115"/>
      <c r="B35" s="110"/>
      <c r="C35" s="111"/>
      <c r="D35" s="112"/>
      <c r="E35" s="57"/>
      <c r="F35" s="57"/>
      <c r="G35" s="79"/>
      <c r="K35" s="7"/>
      <c r="L35" s="7"/>
      <c r="M35" s="9" t="s">
        <v>42</v>
      </c>
      <c r="Z35" s="5"/>
    </row>
    <row r="36" spans="1:26" ht="15" x14ac:dyDescent="0.25">
      <c r="A36" s="115"/>
      <c r="B36" s="110"/>
      <c r="C36" s="111"/>
      <c r="D36" s="112"/>
      <c r="E36" s="57"/>
      <c r="F36" s="57"/>
      <c r="G36" s="79"/>
      <c r="M36" s="9" t="s">
        <v>43</v>
      </c>
      <c r="Z36" s="5"/>
    </row>
    <row r="37" spans="1:26" ht="15" x14ac:dyDescent="0.25">
      <c r="A37" s="115"/>
      <c r="B37" s="110"/>
      <c r="C37" s="111"/>
      <c r="D37" s="112"/>
      <c r="E37" s="57"/>
      <c r="F37" s="57"/>
      <c r="G37" s="79"/>
      <c r="M37" s="9" t="s">
        <v>44</v>
      </c>
      <c r="Z37" s="5"/>
    </row>
    <row r="38" spans="1:26" ht="15" x14ac:dyDescent="0.25">
      <c r="A38" s="115"/>
      <c r="B38" s="110"/>
      <c r="C38" s="111"/>
      <c r="D38" s="112"/>
      <c r="E38" s="57"/>
      <c r="F38" s="57"/>
      <c r="G38" s="79"/>
      <c r="M38" s="9" t="s">
        <v>45</v>
      </c>
      <c r="Z38" s="5"/>
    </row>
    <row r="39" spans="1:26" ht="15" x14ac:dyDescent="0.25">
      <c r="A39" s="115"/>
      <c r="B39" s="110"/>
      <c r="C39" s="111"/>
      <c r="D39" s="112"/>
      <c r="E39" s="57"/>
      <c r="F39" s="57"/>
      <c r="G39" s="79"/>
      <c r="M39" s="9" t="s">
        <v>46</v>
      </c>
      <c r="Z39" s="5"/>
    </row>
    <row r="40" spans="1:26" ht="15" x14ac:dyDescent="0.25">
      <c r="A40" s="115"/>
      <c r="B40" s="110"/>
      <c r="C40" s="111"/>
      <c r="D40" s="112"/>
      <c r="E40" s="57"/>
      <c r="F40" s="57"/>
      <c r="G40" s="79"/>
      <c r="M40" s="9" t="s">
        <v>47</v>
      </c>
      <c r="Z40" s="5"/>
    </row>
    <row r="41" spans="1:26" ht="15" x14ac:dyDescent="0.25">
      <c r="A41" s="115"/>
      <c r="B41" s="110"/>
      <c r="C41" s="111"/>
      <c r="D41" s="112"/>
      <c r="E41" s="57"/>
      <c r="F41" s="57"/>
      <c r="G41" s="79"/>
      <c r="M41" s="9" t="s">
        <v>48</v>
      </c>
      <c r="Z41" s="5"/>
    </row>
    <row r="42" spans="1:26" ht="15" x14ac:dyDescent="0.25">
      <c r="A42" s="116"/>
      <c r="B42" s="120"/>
      <c r="C42" s="121"/>
      <c r="D42" s="122"/>
      <c r="E42" s="77"/>
      <c r="F42" s="77"/>
      <c r="G42" s="80"/>
      <c r="M42" s="9" t="s">
        <v>49</v>
      </c>
      <c r="Z42" s="5"/>
    </row>
    <row r="43" spans="1:26" ht="15" x14ac:dyDescent="0.25">
      <c r="A43" s="114" t="s">
        <v>521</v>
      </c>
      <c r="B43" s="117"/>
      <c r="C43" s="118"/>
      <c r="D43" s="119"/>
      <c r="E43" s="76"/>
      <c r="F43" s="76"/>
      <c r="G43" s="78"/>
      <c r="N43" s="9" t="s">
        <v>50</v>
      </c>
      <c r="Z43" s="5"/>
    </row>
    <row r="44" spans="1:26" ht="15" x14ac:dyDescent="0.25">
      <c r="A44" s="115"/>
      <c r="B44" s="110"/>
      <c r="C44" s="111"/>
      <c r="D44" s="112"/>
      <c r="E44" s="57"/>
      <c r="F44" s="57"/>
      <c r="G44" s="79"/>
      <c r="M44" s="9" t="s">
        <v>171</v>
      </c>
      <c r="Z44" s="5"/>
    </row>
    <row r="45" spans="1:26" ht="15" x14ac:dyDescent="0.25">
      <c r="A45" s="115"/>
      <c r="B45" s="110"/>
      <c r="C45" s="111"/>
      <c r="D45" s="112"/>
      <c r="E45" s="57"/>
      <c r="F45" s="57"/>
      <c r="G45" s="79"/>
      <c r="N45" s="59" t="s">
        <v>172</v>
      </c>
      <c r="S45" s="9" t="s">
        <v>172</v>
      </c>
      <c r="Z45" s="5"/>
    </row>
    <row r="46" spans="1:26" ht="15" x14ac:dyDescent="0.25">
      <c r="A46" s="115"/>
      <c r="B46" s="110"/>
      <c r="C46" s="111"/>
      <c r="D46" s="112"/>
      <c r="E46" s="57"/>
      <c r="F46" s="57"/>
      <c r="G46" s="79"/>
      <c r="N46" s="59" t="s">
        <v>173</v>
      </c>
      <c r="S46" s="9" t="s">
        <v>173</v>
      </c>
      <c r="Z46" s="5"/>
    </row>
    <row r="47" spans="1:26" ht="15" x14ac:dyDescent="0.25">
      <c r="A47" s="115"/>
      <c r="B47" s="110"/>
      <c r="C47" s="111"/>
      <c r="D47" s="112"/>
      <c r="E47" s="57"/>
      <c r="F47" s="57"/>
      <c r="G47" s="79"/>
      <c r="N47" s="59" t="s">
        <v>174</v>
      </c>
      <c r="S47" s="9" t="s">
        <v>174</v>
      </c>
      <c r="Z47" s="5"/>
    </row>
    <row r="48" spans="1:26" ht="15" x14ac:dyDescent="0.25">
      <c r="A48" s="115"/>
      <c r="B48" s="110"/>
      <c r="C48" s="111"/>
      <c r="D48" s="112"/>
      <c r="E48" s="57"/>
      <c r="F48" s="57"/>
      <c r="G48" s="79"/>
      <c r="N48" s="59" t="s">
        <v>175</v>
      </c>
      <c r="S48" s="9" t="s">
        <v>175</v>
      </c>
      <c r="Z48" s="5"/>
    </row>
    <row r="49" spans="1:26" ht="15" x14ac:dyDescent="0.25">
      <c r="A49" s="115"/>
      <c r="B49" s="110"/>
      <c r="C49" s="111"/>
      <c r="D49" s="112"/>
      <c r="E49" s="57"/>
      <c r="F49" s="57"/>
      <c r="G49" s="79"/>
      <c r="N49" s="59" t="s">
        <v>176</v>
      </c>
      <c r="S49" s="9" t="s">
        <v>176</v>
      </c>
      <c r="Z49" s="5"/>
    </row>
    <row r="50" spans="1:26" ht="15" x14ac:dyDescent="0.25">
      <c r="A50" s="115"/>
      <c r="B50" s="110"/>
      <c r="C50" s="111"/>
      <c r="D50" s="112"/>
      <c r="E50" s="57"/>
      <c r="F50" s="57"/>
      <c r="G50" s="79"/>
      <c r="N50" s="59" t="s">
        <v>177</v>
      </c>
      <c r="S50" s="9" t="s">
        <v>177</v>
      </c>
      <c r="Z50" s="5"/>
    </row>
    <row r="51" spans="1:26" ht="15" x14ac:dyDescent="0.25">
      <c r="A51" s="115"/>
      <c r="B51" s="110"/>
      <c r="C51" s="111"/>
      <c r="D51" s="112"/>
      <c r="E51" s="57"/>
      <c r="F51" s="57"/>
      <c r="G51" s="79"/>
      <c r="N51" s="59" t="s">
        <v>178</v>
      </c>
      <c r="S51" s="9" t="s">
        <v>178</v>
      </c>
      <c r="Z51" s="5"/>
    </row>
    <row r="52" spans="1:26" ht="15" x14ac:dyDescent="0.25">
      <c r="A52" s="116"/>
      <c r="B52" s="120"/>
      <c r="C52" s="121"/>
      <c r="D52" s="122"/>
      <c r="E52" s="77"/>
      <c r="F52" s="77"/>
      <c r="G52" s="80"/>
      <c r="N52" s="59" t="s">
        <v>179</v>
      </c>
      <c r="S52" s="9" t="s">
        <v>179</v>
      </c>
      <c r="Z52" s="5"/>
    </row>
    <row r="53" spans="1:26" ht="15" x14ac:dyDescent="0.25">
      <c r="A53" s="114" t="s">
        <v>522</v>
      </c>
      <c r="B53" s="117"/>
      <c r="C53" s="118"/>
      <c r="D53" s="119"/>
      <c r="E53" s="76"/>
      <c r="F53" s="76"/>
      <c r="G53" s="78"/>
      <c r="N53" s="59" t="s">
        <v>180</v>
      </c>
      <c r="S53" s="9" t="s">
        <v>180</v>
      </c>
      <c r="Z53" s="5"/>
    </row>
    <row r="54" spans="1:26" ht="15" x14ac:dyDescent="0.25">
      <c r="A54" s="115"/>
      <c r="B54" s="110"/>
      <c r="C54" s="111"/>
      <c r="D54" s="112"/>
      <c r="E54" s="57"/>
      <c r="F54" s="57"/>
      <c r="G54" s="79"/>
      <c r="N54" s="59" t="s">
        <v>181</v>
      </c>
      <c r="S54" s="9" t="s">
        <v>181</v>
      </c>
      <c r="Z54" s="5"/>
    </row>
    <row r="55" spans="1:26" ht="15" x14ac:dyDescent="0.25">
      <c r="A55" s="115"/>
      <c r="B55" s="110"/>
      <c r="C55" s="111"/>
      <c r="D55" s="112"/>
      <c r="E55" s="57"/>
      <c r="F55" s="57"/>
      <c r="G55" s="79"/>
      <c r="N55" s="59" t="s">
        <v>182</v>
      </c>
      <c r="S55" s="9" t="s">
        <v>182</v>
      </c>
      <c r="Z55" s="5"/>
    </row>
    <row r="56" spans="1:26" ht="15" x14ac:dyDescent="0.25">
      <c r="A56" s="115"/>
      <c r="B56" s="110"/>
      <c r="C56" s="111"/>
      <c r="D56" s="112"/>
      <c r="E56" s="57"/>
      <c r="F56" s="57"/>
      <c r="G56" s="79"/>
      <c r="N56" s="59" t="s">
        <v>183</v>
      </c>
      <c r="S56" s="9" t="s">
        <v>183</v>
      </c>
      <c r="Z56" s="5"/>
    </row>
    <row r="57" spans="1:26" ht="15" x14ac:dyDescent="0.25">
      <c r="A57" s="115"/>
      <c r="B57" s="110"/>
      <c r="C57" s="111"/>
      <c r="D57" s="112"/>
      <c r="E57" s="57"/>
      <c r="F57" s="57"/>
      <c r="G57" s="79"/>
      <c r="N57" s="59" t="s">
        <v>184</v>
      </c>
      <c r="S57" s="9" t="s">
        <v>184</v>
      </c>
      <c r="Z57" s="5"/>
    </row>
    <row r="58" spans="1:26" ht="15" x14ac:dyDescent="0.25">
      <c r="A58" s="115"/>
      <c r="B58" s="110"/>
      <c r="C58" s="111"/>
      <c r="D58" s="112"/>
      <c r="E58" s="57"/>
      <c r="F58" s="57"/>
      <c r="G58" s="79"/>
      <c r="N58" s="59" t="s">
        <v>185</v>
      </c>
      <c r="S58" s="9" t="s">
        <v>185</v>
      </c>
      <c r="Z58" s="5"/>
    </row>
    <row r="59" spans="1:26" ht="15" x14ac:dyDescent="0.25">
      <c r="A59" s="115"/>
      <c r="B59" s="110"/>
      <c r="C59" s="111"/>
      <c r="D59" s="112"/>
      <c r="E59" s="57"/>
      <c r="F59" s="57"/>
      <c r="G59" s="79"/>
      <c r="N59" s="59" t="s">
        <v>186</v>
      </c>
      <c r="S59" s="9" t="s">
        <v>186</v>
      </c>
      <c r="Z59" s="5"/>
    </row>
    <row r="60" spans="1:26" ht="15" x14ac:dyDescent="0.25">
      <c r="A60" s="115"/>
      <c r="B60" s="110"/>
      <c r="C60" s="111"/>
      <c r="D60" s="112"/>
      <c r="E60" s="57"/>
      <c r="F60" s="57"/>
      <c r="G60" s="79"/>
      <c r="N60" s="59" t="s">
        <v>187</v>
      </c>
      <c r="S60" s="9" t="s">
        <v>187</v>
      </c>
      <c r="Z60" s="5"/>
    </row>
    <row r="61" spans="1:26" ht="15" x14ac:dyDescent="0.25">
      <c r="A61" s="115"/>
      <c r="B61" s="110"/>
      <c r="C61" s="111"/>
      <c r="D61" s="112"/>
      <c r="E61" s="57"/>
      <c r="F61" s="57"/>
      <c r="G61" s="79"/>
      <c r="N61" s="59" t="s">
        <v>188</v>
      </c>
      <c r="S61" s="9" t="s">
        <v>188</v>
      </c>
      <c r="Z61" s="5"/>
    </row>
    <row r="62" spans="1:26" ht="15" x14ac:dyDescent="0.25">
      <c r="A62" s="116"/>
      <c r="B62" s="120"/>
      <c r="C62" s="121"/>
      <c r="D62" s="122"/>
      <c r="E62" s="77"/>
      <c r="F62" s="77"/>
      <c r="G62" s="80"/>
      <c r="N62" s="59" t="s">
        <v>189</v>
      </c>
      <c r="S62" s="9" t="s">
        <v>189</v>
      </c>
      <c r="Z62" s="5"/>
    </row>
    <row r="63" spans="1:26" ht="15" x14ac:dyDescent="0.25">
      <c r="A63" s="114" t="s">
        <v>523</v>
      </c>
      <c r="B63" s="117"/>
      <c r="C63" s="118"/>
      <c r="D63" s="119"/>
      <c r="E63" s="76"/>
      <c r="F63" s="76"/>
      <c r="G63" s="78"/>
      <c r="N63" s="59" t="s">
        <v>190</v>
      </c>
      <c r="S63" s="9" t="s">
        <v>190</v>
      </c>
      <c r="Z63" s="5"/>
    </row>
    <row r="64" spans="1:26" ht="15" x14ac:dyDescent="0.25">
      <c r="A64" s="115"/>
      <c r="B64" s="110"/>
      <c r="C64" s="111"/>
      <c r="D64" s="112"/>
      <c r="E64" s="57"/>
      <c r="F64" s="57"/>
      <c r="G64" s="79"/>
      <c r="N64" s="59" t="s">
        <v>191</v>
      </c>
      <c r="S64" s="9" t="s">
        <v>191</v>
      </c>
      <c r="Z64" s="5"/>
    </row>
    <row r="65" spans="1:26" ht="15" x14ac:dyDescent="0.25">
      <c r="A65" s="115"/>
      <c r="B65" s="110"/>
      <c r="C65" s="111"/>
      <c r="D65" s="112"/>
      <c r="E65" s="57"/>
      <c r="F65" s="57"/>
      <c r="G65" s="79"/>
      <c r="Z65" s="59" t="s">
        <v>222</v>
      </c>
    </row>
    <row r="66" spans="1:26" ht="15" x14ac:dyDescent="0.25">
      <c r="A66" s="115"/>
      <c r="B66" s="110"/>
      <c r="C66" s="111"/>
      <c r="D66" s="112"/>
      <c r="E66" s="57"/>
      <c r="F66" s="57"/>
      <c r="G66" s="79"/>
      <c r="H66" s="7"/>
      <c r="I66" s="7"/>
      <c r="J66" s="7"/>
      <c r="Z66" s="59" t="s">
        <v>223</v>
      </c>
    </row>
    <row r="67" spans="1:26" ht="15" x14ac:dyDescent="0.25">
      <c r="A67" s="115"/>
      <c r="B67" s="110"/>
      <c r="C67" s="111"/>
      <c r="D67" s="112"/>
      <c r="E67" s="57"/>
      <c r="F67" s="57"/>
      <c r="G67" s="79"/>
      <c r="H67" s="7"/>
      <c r="I67" s="7"/>
      <c r="J67" s="7"/>
      <c r="K67" s="7"/>
      <c r="Z67" s="59" t="s">
        <v>224</v>
      </c>
    </row>
    <row r="68" spans="1:26" ht="15" x14ac:dyDescent="0.25">
      <c r="A68" s="115"/>
      <c r="B68" s="110"/>
      <c r="C68" s="111"/>
      <c r="D68" s="112"/>
      <c r="E68" s="57"/>
      <c r="F68" s="57"/>
      <c r="G68" s="79"/>
      <c r="H68" s="7"/>
      <c r="I68" s="7"/>
      <c r="J68" s="7"/>
      <c r="K68" s="7"/>
      <c r="Z68" s="59" t="s">
        <v>225</v>
      </c>
    </row>
    <row r="69" spans="1:26" ht="15" x14ac:dyDescent="0.25">
      <c r="A69" s="115"/>
      <c r="B69" s="110"/>
      <c r="C69" s="111"/>
      <c r="D69" s="112"/>
      <c r="E69" s="57"/>
      <c r="F69" s="57"/>
      <c r="G69" s="79"/>
      <c r="H69" s="7"/>
      <c r="I69" s="7"/>
      <c r="J69" s="7"/>
      <c r="Z69" s="59" t="s">
        <v>226</v>
      </c>
    </row>
    <row r="70" spans="1:26" ht="15" x14ac:dyDescent="0.25">
      <c r="A70" s="115"/>
      <c r="B70" s="110"/>
      <c r="C70" s="111"/>
      <c r="D70" s="112"/>
      <c r="E70" s="57"/>
      <c r="F70" s="57"/>
      <c r="G70" s="79"/>
      <c r="Z70" s="59" t="s">
        <v>227</v>
      </c>
    </row>
    <row r="71" spans="1:26" ht="15" x14ac:dyDescent="0.25">
      <c r="A71" s="115"/>
      <c r="B71" s="110"/>
      <c r="C71" s="111"/>
      <c r="D71" s="112"/>
      <c r="E71" s="57"/>
      <c r="F71" s="57"/>
      <c r="G71" s="79"/>
      <c r="Z71" s="59" t="s">
        <v>228</v>
      </c>
    </row>
    <row r="72" spans="1:26" ht="15" x14ac:dyDescent="0.25">
      <c r="A72" s="116"/>
      <c r="B72" s="120"/>
      <c r="C72" s="121"/>
      <c r="D72" s="122"/>
      <c r="E72" s="77"/>
      <c r="F72" s="77"/>
      <c r="G72" s="80"/>
      <c r="Z72" s="59" t="s">
        <v>229</v>
      </c>
    </row>
    <row r="73" spans="1:26" ht="15" x14ac:dyDescent="0.25">
      <c r="A73" s="114" t="s">
        <v>524</v>
      </c>
      <c r="B73" s="117"/>
      <c r="C73" s="118"/>
      <c r="D73" s="119"/>
      <c r="E73" s="76"/>
      <c r="F73" s="76"/>
      <c r="G73" s="78"/>
      <c r="Z73" s="59" t="s">
        <v>230</v>
      </c>
    </row>
    <row r="74" spans="1:26" ht="15" x14ac:dyDescent="0.25">
      <c r="A74" s="115"/>
      <c r="B74" s="110"/>
      <c r="C74" s="111"/>
      <c r="D74" s="112"/>
      <c r="E74" s="57"/>
      <c r="F74" s="57"/>
      <c r="G74" s="79"/>
      <c r="Z74" s="59" t="s">
        <v>231</v>
      </c>
    </row>
    <row r="75" spans="1:26" ht="15" x14ac:dyDescent="0.25">
      <c r="A75" s="115"/>
      <c r="B75" s="110"/>
      <c r="C75" s="111"/>
      <c r="D75" s="112"/>
      <c r="E75" s="57"/>
      <c r="F75" s="57"/>
      <c r="G75" s="79"/>
      <c r="Z75" s="59" t="s">
        <v>232</v>
      </c>
    </row>
    <row r="76" spans="1:26" ht="15" x14ac:dyDescent="0.25">
      <c r="A76" s="115"/>
      <c r="B76" s="110"/>
      <c r="C76" s="111"/>
      <c r="D76" s="112"/>
      <c r="E76" s="57"/>
      <c r="F76" s="57"/>
      <c r="G76" s="79"/>
      <c r="Z76" s="59" t="s">
        <v>233</v>
      </c>
    </row>
    <row r="77" spans="1:26" ht="15" x14ac:dyDescent="0.25">
      <c r="A77" s="115"/>
      <c r="B77" s="110"/>
      <c r="C77" s="111"/>
      <c r="D77" s="112"/>
      <c r="E77" s="57"/>
      <c r="F77" s="57"/>
      <c r="G77" s="79"/>
      <c r="Z77" s="59" t="s">
        <v>234</v>
      </c>
    </row>
    <row r="78" spans="1:26" ht="15" x14ac:dyDescent="0.25">
      <c r="A78" s="115"/>
      <c r="B78" s="110"/>
      <c r="C78" s="111"/>
      <c r="D78" s="112"/>
      <c r="E78" s="57"/>
      <c r="F78" s="57"/>
      <c r="G78" s="79"/>
      <c r="Z78" s="59" t="s">
        <v>235</v>
      </c>
    </row>
    <row r="79" spans="1:26" ht="15" x14ac:dyDescent="0.25">
      <c r="A79" s="115"/>
      <c r="B79" s="110"/>
      <c r="C79" s="111"/>
      <c r="D79" s="112"/>
      <c r="E79" s="57"/>
      <c r="F79" s="57"/>
      <c r="G79" s="79"/>
      <c r="Z79" s="59" t="s">
        <v>236</v>
      </c>
    </row>
    <row r="80" spans="1:26" ht="15" x14ac:dyDescent="0.25">
      <c r="A80" s="115"/>
      <c r="B80" s="110"/>
      <c r="C80" s="111"/>
      <c r="D80" s="112"/>
      <c r="E80" s="57"/>
      <c r="F80" s="57"/>
      <c r="G80" s="79"/>
      <c r="Z80" s="59" t="s">
        <v>237</v>
      </c>
    </row>
    <row r="81" spans="1:26" ht="15" x14ac:dyDescent="0.25">
      <c r="A81" s="115"/>
      <c r="B81" s="110"/>
      <c r="C81" s="111"/>
      <c r="D81" s="112"/>
      <c r="E81" s="57"/>
      <c r="F81" s="57"/>
      <c r="G81" s="79"/>
      <c r="Z81" s="59" t="s">
        <v>238</v>
      </c>
    </row>
    <row r="82" spans="1:26" ht="15" x14ac:dyDescent="0.25">
      <c r="A82" s="116"/>
      <c r="B82" s="120"/>
      <c r="C82" s="121"/>
      <c r="D82" s="122"/>
      <c r="E82" s="77"/>
      <c r="F82" s="77"/>
      <c r="G82" s="80"/>
      <c r="Z82" s="59" t="s">
        <v>239</v>
      </c>
    </row>
    <row r="83" spans="1:26" ht="15" x14ac:dyDescent="0.25">
      <c r="A83" s="114" t="s">
        <v>525</v>
      </c>
      <c r="B83" s="117"/>
      <c r="C83" s="118"/>
      <c r="D83" s="119"/>
      <c r="E83" s="76"/>
      <c r="F83" s="76"/>
      <c r="G83" s="78"/>
      <c r="Z83" s="59" t="s">
        <v>240</v>
      </c>
    </row>
    <row r="84" spans="1:26" ht="15" x14ac:dyDescent="0.25">
      <c r="A84" s="115"/>
      <c r="B84" s="110"/>
      <c r="C84" s="111"/>
      <c r="D84" s="112"/>
      <c r="E84" s="57"/>
      <c r="F84" s="57"/>
      <c r="G84" s="79"/>
      <c r="Z84" s="59" t="s">
        <v>241</v>
      </c>
    </row>
    <row r="85" spans="1:26" ht="15" x14ac:dyDescent="0.25">
      <c r="A85" s="115"/>
      <c r="B85" s="110"/>
      <c r="C85" s="111"/>
      <c r="D85" s="112"/>
      <c r="E85" s="57"/>
      <c r="F85" s="57"/>
      <c r="G85" s="79"/>
      <c r="Z85" s="59" t="s">
        <v>242</v>
      </c>
    </row>
    <row r="86" spans="1:26" ht="15" x14ac:dyDescent="0.25">
      <c r="A86" s="115"/>
      <c r="B86" s="110"/>
      <c r="C86" s="111"/>
      <c r="D86" s="112"/>
      <c r="E86" s="57"/>
      <c r="F86" s="57"/>
      <c r="G86" s="79"/>
      <c r="Z86" s="59" t="s">
        <v>243</v>
      </c>
    </row>
    <row r="87" spans="1:26" ht="15" x14ac:dyDescent="0.25">
      <c r="A87" s="115"/>
      <c r="B87" s="110"/>
      <c r="C87" s="111"/>
      <c r="D87" s="112"/>
      <c r="E87" s="57"/>
      <c r="F87" s="57"/>
      <c r="G87" s="79"/>
      <c r="Z87" s="59" t="s">
        <v>244</v>
      </c>
    </row>
    <row r="88" spans="1:26" ht="15" x14ac:dyDescent="0.25">
      <c r="A88" s="115"/>
      <c r="B88" s="110"/>
      <c r="C88" s="111"/>
      <c r="D88" s="112"/>
      <c r="E88" s="57"/>
      <c r="F88" s="57"/>
      <c r="G88" s="79"/>
      <c r="Z88" s="59" t="s">
        <v>245</v>
      </c>
    </row>
    <row r="89" spans="1:26" ht="15" x14ac:dyDescent="0.25">
      <c r="A89" s="115"/>
      <c r="B89" s="110"/>
      <c r="C89" s="111"/>
      <c r="D89" s="112"/>
      <c r="E89" s="57"/>
      <c r="F89" s="57"/>
      <c r="G89" s="79"/>
      <c r="Z89" s="59" t="s">
        <v>246</v>
      </c>
    </row>
    <row r="90" spans="1:26" ht="15" x14ac:dyDescent="0.25">
      <c r="A90" s="115"/>
      <c r="B90" s="110"/>
      <c r="C90" s="111"/>
      <c r="D90" s="112"/>
      <c r="E90" s="57"/>
      <c r="F90" s="57"/>
      <c r="G90" s="79"/>
      <c r="Z90" s="59" t="s">
        <v>247</v>
      </c>
    </row>
    <row r="91" spans="1:26" ht="15" x14ac:dyDescent="0.25">
      <c r="A91" s="115"/>
      <c r="B91" s="110"/>
      <c r="C91" s="111"/>
      <c r="D91" s="112"/>
      <c r="E91" s="57"/>
      <c r="F91" s="57"/>
      <c r="G91" s="79"/>
      <c r="Z91" s="59" t="s">
        <v>248</v>
      </c>
    </row>
    <row r="92" spans="1:26" ht="15" x14ac:dyDescent="0.25">
      <c r="A92" s="116"/>
      <c r="B92" s="120"/>
      <c r="C92" s="121"/>
      <c r="D92" s="122"/>
      <c r="E92" s="77"/>
      <c r="F92" s="77"/>
      <c r="G92" s="80"/>
      <c r="Z92" s="59" t="s">
        <v>249</v>
      </c>
    </row>
    <row r="93" spans="1:26" ht="15" x14ac:dyDescent="0.25">
      <c r="Z93" s="59" t="s">
        <v>250</v>
      </c>
    </row>
    <row r="94" spans="1:26" ht="15" x14ac:dyDescent="0.25">
      <c r="Z94" s="59" t="s">
        <v>251</v>
      </c>
    </row>
  </sheetData>
  <sheetProtection algorithmName="SHA-512" hashValue="31r3DJiL/bRO65jGr+83uydzMhA2Vc7PRF50pWS++NMLgff0T+PGrd0ahV9ioEocAJ4Yfp7uRwdg/4PDFo6j0w==" saltValue="/unr46IbQ7I0625G+g3mog==" spinCount="100000" sheet="1" objects="1" scenarios="1"/>
  <mergeCells count="89">
    <mergeCell ref="A7:G7"/>
    <mergeCell ref="A13:A22"/>
    <mergeCell ref="B18:D18"/>
    <mergeCell ref="B19:D19"/>
    <mergeCell ref="B20:D20"/>
    <mergeCell ref="B21:D21"/>
    <mergeCell ref="B22:D22"/>
    <mergeCell ref="B13:D13"/>
    <mergeCell ref="B14:D14"/>
    <mergeCell ref="B15:D15"/>
    <mergeCell ref="B16:D16"/>
    <mergeCell ref="B17:D17"/>
    <mergeCell ref="A23:A32"/>
    <mergeCell ref="B23:D23"/>
    <mergeCell ref="B24:D24"/>
    <mergeCell ref="B25:D25"/>
    <mergeCell ref="B26:D26"/>
    <mergeCell ref="B27:D27"/>
    <mergeCell ref="B28:D28"/>
    <mergeCell ref="B29:D29"/>
    <mergeCell ref="B30:D30"/>
    <mergeCell ref="B31:D31"/>
    <mergeCell ref="B32:D32"/>
    <mergeCell ref="A33:A42"/>
    <mergeCell ref="B33:D33"/>
    <mergeCell ref="B34:D34"/>
    <mergeCell ref="B35:D35"/>
    <mergeCell ref="B36:D36"/>
    <mergeCell ref="B37:D37"/>
    <mergeCell ref="B38:D38"/>
    <mergeCell ref="B39:D39"/>
    <mergeCell ref="B40:D40"/>
    <mergeCell ref="B41:D41"/>
    <mergeCell ref="B42:D42"/>
    <mergeCell ref="A43:A52"/>
    <mergeCell ref="B43:D43"/>
    <mergeCell ref="B44:D44"/>
    <mergeCell ref="B45:D45"/>
    <mergeCell ref="B46:D46"/>
    <mergeCell ref="B47:D47"/>
    <mergeCell ref="B48:D48"/>
    <mergeCell ref="B49:D49"/>
    <mergeCell ref="B50:D50"/>
    <mergeCell ref="B51:D51"/>
    <mergeCell ref="B52:D52"/>
    <mergeCell ref="A53:A62"/>
    <mergeCell ref="B53:D53"/>
    <mergeCell ref="B54:D54"/>
    <mergeCell ref="B55:D55"/>
    <mergeCell ref="B56:D56"/>
    <mergeCell ref="B57:D57"/>
    <mergeCell ref="B58:D58"/>
    <mergeCell ref="B59:D59"/>
    <mergeCell ref="B60:D60"/>
    <mergeCell ref="B61:D61"/>
    <mergeCell ref="B62:D62"/>
    <mergeCell ref="A63:A72"/>
    <mergeCell ref="B63:D63"/>
    <mergeCell ref="B64:D64"/>
    <mergeCell ref="B65:D65"/>
    <mergeCell ref="B66:D66"/>
    <mergeCell ref="B67:D67"/>
    <mergeCell ref="B68:D68"/>
    <mergeCell ref="B69:D69"/>
    <mergeCell ref="B70:D70"/>
    <mergeCell ref="B71:D71"/>
    <mergeCell ref="B72:D72"/>
    <mergeCell ref="A73:A82"/>
    <mergeCell ref="B73:D73"/>
    <mergeCell ref="B74:D74"/>
    <mergeCell ref="B75:D75"/>
    <mergeCell ref="B76:D76"/>
    <mergeCell ref="B77:D77"/>
    <mergeCell ref="B78:D78"/>
    <mergeCell ref="B79:D79"/>
    <mergeCell ref="B80:D80"/>
    <mergeCell ref="B81:D81"/>
    <mergeCell ref="B82:D82"/>
    <mergeCell ref="A83:A92"/>
    <mergeCell ref="B83:D83"/>
    <mergeCell ref="B84:D84"/>
    <mergeCell ref="B85:D85"/>
    <mergeCell ref="B86:D86"/>
    <mergeCell ref="B87:D87"/>
    <mergeCell ref="B88:D88"/>
    <mergeCell ref="B89:D89"/>
    <mergeCell ref="B90:D90"/>
    <mergeCell ref="B91:D91"/>
    <mergeCell ref="B92:D92"/>
  </mergeCells>
  <phoneticPr fontId="37" type="noConversion"/>
  <conditionalFormatting sqref="H12:I12 H65:S66">
    <cfRule type="expression" dxfId="19" priority="12">
      <formula>OR(#REF!="No", #REF!="")</formula>
    </cfRule>
  </conditionalFormatting>
  <conditionalFormatting sqref="H44:L6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G17" sqref="G17"/>
    </sheetView>
  </sheetViews>
  <sheetFormatPr defaultColWidth="8.85546875" defaultRowHeight="15" x14ac:dyDescent="0.25"/>
  <cols>
    <col min="1" max="1" width="46.42578125" bestFit="1" customWidth="1"/>
    <col min="11" max="11" width="54.140625" customWidth="1"/>
  </cols>
  <sheetData>
    <row r="1" spans="1:14" x14ac:dyDescent="0.25">
      <c r="A1" s="123" t="s">
        <v>492</v>
      </c>
      <c r="B1" s="124"/>
      <c r="C1" s="124"/>
      <c r="D1" s="124"/>
      <c r="E1" s="124"/>
      <c r="F1" s="124"/>
      <c r="G1" s="124"/>
      <c r="H1" s="124"/>
      <c r="I1" s="124"/>
      <c r="J1" s="124"/>
      <c r="K1" s="125"/>
    </row>
    <row r="2" spans="1:14" x14ac:dyDescent="0.25">
      <c r="A2" s="126"/>
      <c r="B2" s="127"/>
      <c r="C2" s="127"/>
      <c r="D2" s="127"/>
      <c r="E2" s="127"/>
      <c r="F2" s="127"/>
      <c r="G2" s="127"/>
      <c r="H2" s="127"/>
      <c r="I2" s="127"/>
      <c r="J2" s="127"/>
      <c r="K2" s="128"/>
    </row>
    <row r="3" spans="1:14" ht="26.25" customHeight="1" x14ac:dyDescent="0.25">
      <c r="A3" s="132" t="s">
        <v>511</v>
      </c>
      <c r="B3" s="133"/>
      <c r="C3" s="133"/>
      <c r="D3" s="133"/>
      <c r="E3" s="133"/>
      <c r="F3" s="133"/>
      <c r="G3" s="133"/>
      <c r="H3" s="133"/>
      <c r="I3" s="133"/>
      <c r="J3" s="133"/>
      <c r="K3" s="134"/>
      <c r="L3" s="71"/>
      <c r="M3" s="71"/>
      <c r="N3" s="71"/>
    </row>
    <row r="4" spans="1:14" ht="49.5" customHeight="1" thickBot="1" x14ac:dyDescent="0.3">
      <c r="A4" s="135"/>
      <c r="B4" s="136"/>
      <c r="C4" s="136"/>
      <c r="D4" s="136"/>
      <c r="E4" s="136"/>
      <c r="F4" s="136"/>
      <c r="G4" s="136"/>
      <c r="H4" s="136"/>
      <c r="I4" s="136"/>
      <c r="J4" s="136"/>
      <c r="K4" s="137"/>
      <c r="L4" s="71"/>
      <c r="M4" s="71"/>
      <c r="N4" s="71"/>
    </row>
    <row r="5" spans="1:14" ht="18.75" customHeight="1" x14ac:dyDescent="0.25">
      <c r="A5" s="70" t="s">
        <v>493</v>
      </c>
      <c r="B5" s="74" t="s">
        <v>490</v>
      </c>
      <c r="L5" s="71"/>
      <c r="M5" s="71"/>
      <c r="N5" s="71"/>
    </row>
    <row r="6" spans="1:14" ht="49.5" customHeight="1" x14ac:dyDescent="0.25">
      <c r="A6" s="138" t="s">
        <v>494</v>
      </c>
      <c r="B6" s="73"/>
      <c r="C6" s="140" t="s">
        <v>497</v>
      </c>
      <c r="D6" s="141"/>
      <c r="E6" s="141"/>
      <c r="F6" s="141"/>
      <c r="G6" s="141"/>
      <c r="H6" s="141"/>
      <c r="I6" s="141"/>
      <c r="J6" s="141"/>
      <c r="K6" s="142"/>
      <c r="L6" s="71"/>
      <c r="M6" s="71"/>
      <c r="N6" s="71"/>
    </row>
    <row r="7" spans="1:14" ht="111.75" customHeight="1" x14ac:dyDescent="0.25">
      <c r="A7" s="139"/>
      <c r="B7" s="129"/>
      <c r="C7" s="130"/>
      <c r="D7" s="130"/>
      <c r="E7" s="130"/>
      <c r="F7" s="130"/>
      <c r="G7" s="130"/>
      <c r="H7" s="130"/>
      <c r="I7" s="130"/>
      <c r="J7" s="130"/>
      <c r="K7" s="131"/>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38" t="s">
        <v>496</v>
      </c>
      <c r="B10" s="73"/>
      <c r="C10" s="140" t="s">
        <v>504</v>
      </c>
      <c r="D10" s="141"/>
      <c r="E10" s="141"/>
      <c r="F10" s="141"/>
      <c r="G10" s="141"/>
      <c r="H10" s="141"/>
      <c r="I10" s="141"/>
      <c r="J10" s="141"/>
      <c r="K10" s="142"/>
      <c r="L10" s="71"/>
      <c r="M10" s="71"/>
      <c r="N10" s="71"/>
    </row>
    <row r="11" spans="1:14" ht="87" customHeight="1" x14ac:dyDescent="0.25">
      <c r="A11" s="139"/>
      <c r="B11" s="129"/>
      <c r="C11" s="130"/>
      <c r="D11" s="130"/>
      <c r="E11" s="130"/>
      <c r="F11" s="130"/>
      <c r="G11" s="130"/>
      <c r="H11" s="130"/>
      <c r="I11" s="130"/>
      <c r="J11" s="130"/>
      <c r="K11" s="131"/>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x1zK76YgY+X0qyg4KvY+OTOEXL+Ef0Dvj4J669H5hzayOxmJLNUqLuRKnYjR0CR3ulu/nKiQWozURh5nBjpKRw==" saltValue="1SjxE2/B3woo/PKnfDl85A=="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topLeftCell="A42" zoomScaleNormal="100" workbookViewId="0">
      <selection activeCell="A62" sqref="A62:J6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62" t="s">
        <v>505</v>
      </c>
      <c r="B1" s="162"/>
      <c r="C1" s="162"/>
      <c r="D1" s="162"/>
      <c r="E1" s="162"/>
      <c r="F1" s="162"/>
      <c r="G1" s="162"/>
      <c r="H1" s="162"/>
      <c r="I1" s="162"/>
      <c r="J1" s="162"/>
      <c r="K1" s="5"/>
      <c r="L1" s="5"/>
      <c r="M1" s="5"/>
    </row>
    <row r="2" spans="1:13" ht="22.5" x14ac:dyDescent="0.3">
      <c r="A2" s="163"/>
      <c r="B2" s="163"/>
      <c r="C2" s="163"/>
      <c r="D2" s="163"/>
      <c r="E2" s="163"/>
      <c r="F2" s="163"/>
      <c r="G2" s="163"/>
      <c r="H2" s="163"/>
      <c r="I2" s="163"/>
      <c r="J2" s="163"/>
      <c r="K2" s="5"/>
      <c r="L2" s="5"/>
      <c r="M2" s="5"/>
    </row>
    <row r="3" spans="1:13" s="1" customFormat="1" ht="15" customHeight="1" x14ac:dyDescent="0.25">
      <c r="A3" s="156" t="s">
        <v>506</v>
      </c>
      <c r="B3" s="157"/>
      <c r="C3" s="157"/>
      <c r="D3" s="157"/>
      <c r="E3" s="157"/>
      <c r="F3" s="157"/>
      <c r="G3" s="157"/>
      <c r="H3" s="157"/>
      <c r="I3" s="157"/>
      <c r="J3" s="157"/>
      <c r="K3" s="27"/>
      <c r="L3" s="27"/>
      <c r="M3" s="27"/>
    </row>
    <row r="4" spans="1:13" ht="15.75" customHeight="1" x14ac:dyDescent="0.25">
      <c r="A4" s="156"/>
      <c r="B4" s="157"/>
      <c r="C4" s="157"/>
      <c r="D4" s="157"/>
      <c r="E4" s="157"/>
      <c r="F4" s="157"/>
      <c r="G4" s="157"/>
      <c r="H4" s="157"/>
      <c r="I4" s="157"/>
      <c r="J4" s="157"/>
      <c r="K4" s="5"/>
      <c r="L4" s="5"/>
      <c r="M4" s="5"/>
    </row>
    <row r="5" spans="1:13" ht="15" customHeight="1" x14ac:dyDescent="0.25">
      <c r="A5" s="156"/>
      <c r="B5" s="157"/>
      <c r="C5" s="157"/>
      <c r="D5" s="157"/>
      <c r="E5" s="157"/>
      <c r="F5" s="157"/>
      <c r="G5" s="157"/>
      <c r="H5" s="157"/>
      <c r="I5" s="157"/>
      <c r="J5" s="157"/>
      <c r="K5" s="5"/>
      <c r="L5" s="5"/>
      <c r="M5" s="5"/>
    </row>
    <row r="6" spans="1:13" ht="58.5" customHeight="1" thickBot="1" x14ac:dyDescent="0.3">
      <c r="A6" s="158"/>
      <c r="B6" s="159"/>
      <c r="C6" s="159"/>
      <c r="D6" s="159"/>
      <c r="E6" s="159"/>
      <c r="F6" s="159"/>
      <c r="G6" s="159"/>
      <c r="H6" s="159"/>
      <c r="I6" s="159"/>
      <c r="J6" s="159"/>
      <c r="K6" s="5"/>
      <c r="L6" s="5"/>
      <c r="M6" s="5"/>
    </row>
    <row r="7" spans="1:13" ht="15.75" thickBot="1" x14ac:dyDescent="0.3">
      <c r="A7" s="15"/>
      <c r="B7" s="5"/>
      <c r="C7" s="5"/>
      <c r="D7" s="5"/>
      <c r="E7" s="5"/>
      <c r="F7" s="5"/>
      <c r="G7" s="5"/>
      <c r="H7" s="5"/>
      <c r="I7" s="5"/>
      <c r="J7" s="81"/>
      <c r="K7" s="5"/>
      <c r="L7" s="5"/>
      <c r="M7" s="5"/>
    </row>
    <row r="8" spans="1:13" x14ac:dyDescent="0.25">
      <c r="A8" s="82" t="s">
        <v>252</v>
      </c>
      <c r="B8" s="164">
        <f>GPA!B10</f>
        <v>0</v>
      </c>
      <c r="C8" s="165"/>
      <c r="D8" s="165"/>
      <c r="E8" s="165"/>
      <c r="F8" s="165"/>
      <c r="G8" s="165"/>
      <c r="H8" s="165"/>
      <c r="I8" s="165"/>
      <c r="J8" s="166"/>
      <c r="K8" s="5"/>
      <c r="L8" s="5"/>
      <c r="M8" s="5"/>
    </row>
    <row r="9" spans="1:13" x14ac:dyDescent="0.25">
      <c r="A9" s="83" t="s">
        <v>1</v>
      </c>
      <c r="B9" s="167">
        <f>GPA!B11</f>
        <v>0</v>
      </c>
      <c r="C9" s="168"/>
      <c r="D9" s="168"/>
      <c r="E9" s="168"/>
      <c r="F9" s="168"/>
      <c r="G9" s="168"/>
      <c r="H9" s="168"/>
      <c r="I9" s="168"/>
      <c r="J9" s="169"/>
      <c r="K9" s="5"/>
      <c r="L9" s="5"/>
      <c r="M9" s="5"/>
    </row>
    <row r="10" spans="1:13" x14ac:dyDescent="0.25">
      <c r="A10" s="83" t="s">
        <v>0</v>
      </c>
      <c r="B10" s="167">
        <f>GPA!B12</f>
        <v>0</v>
      </c>
      <c r="C10" s="168"/>
      <c r="D10" s="168"/>
      <c r="E10" s="168"/>
      <c r="F10" s="168"/>
      <c r="G10" s="168"/>
      <c r="H10" s="168"/>
      <c r="I10" s="168"/>
      <c r="J10" s="169"/>
      <c r="K10" s="5"/>
      <c r="L10" s="5"/>
      <c r="M10" s="5"/>
    </row>
    <row r="11" spans="1:13" ht="15.75" thickBot="1" x14ac:dyDescent="0.3">
      <c r="A11" s="84" t="s">
        <v>2</v>
      </c>
      <c r="B11" s="170">
        <f>GPA!B15</f>
        <v>0</v>
      </c>
      <c r="C11" s="171"/>
      <c r="D11" s="171"/>
      <c r="E11" s="171"/>
      <c r="F11" s="171"/>
      <c r="G11" s="171"/>
      <c r="H11" s="171"/>
      <c r="I11" s="171"/>
      <c r="J11" s="172"/>
      <c r="K11" s="5"/>
      <c r="L11" s="5"/>
      <c r="M11" s="5"/>
    </row>
    <row r="12" spans="1:13" x14ac:dyDescent="0.25">
      <c r="A12" s="85"/>
      <c r="B12" s="5"/>
      <c r="C12" s="5"/>
      <c r="D12" s="5"/>
      <c r="E12" s="5"/>
      <c r="F12" s="5"/>
      <c r="G12" s="5"/>
      <c r="H12" s="5"/>
      <c r="I12" s="5"/>
      <c r="J12" s="81"/>
      <c r="K12" s="5"/>
      <c r="L12" s="5"/>
      <c r="M12" s="5"/>
    </row>
    <row r="13" spans="1:13" ht="15.75" thickBot="1" x14ac:dyDescent="0.3">
      <c r="A13" s="85"/>
      <c r="B13" s="5"/>
      <c r="C13" s="5"/>
      <c r="D13" s="5"/>
      <c r="E13" s="5"/>
      <c r="F13" s="5"/>
      <c r="G13" s="5"/>
      <c r="H13" s="143"/>
      <c r="I13" s="143"/>
      <c r="J13" s="81"/>
      <c r="K13" s="5"/>
      <c r="L13" s="5"/>
      <c r="M13" s="5"/>
    </row>
    <row r="14" spans="1:13" ht="22.5" x14ac:dyDescent="0.3">
      <c r="A14" s="86" t="s">
        <v>253</v>
      </c>
      <c r="B14" s="87"/>
      <c r="C14" s="88"/>
      <c r="D14" s="88"/>
      <c r="E14" s="173" t="str">
        <f>IF(ISBLANK(A17)=TRUE,"THIS AREA IS MANDATORY; you must fill it out.","")</f>
        <v/>
      </c>
      <c r="F14" s="173"/>
      <c r="G14" s="173"/>
      <c r="H14" s="173"/>
      <c r="I14" s="173"/>
      <c r="J14" s="174"/>
      <c r="K14" s="5"/>
      <c r="L14" s="5"/>
      <c r="M14" s="5"/>
    </row>
    <row r="15" spans="1:13" x14ac:dyDescent="0.25">
      <c r="A15" s="15"/>
      <c r="B15" s="5"/>
      <c r="C15" s="5"/>
      <c r="D15" s="5"/>
      <c r="E15" s="5"/>
      <c r="F15" s="5"/>
      <c r="G15" s="5"/>
      <c r="H15" s="5"/>
      <c r="I15" s="5"/>
      <c r="J15" s="81"/>
      <c r="K15" s="5"/>
      <c r="L15" s="5"/>
      <c r="M15" s="5"/>
    </row>
    <row r="16" spans="1:13" x14ac:dyDescent="0.25">
      <c r="A16" s="181" t="s">
        <v>296</v>
      </c>
      <c r="B16" s="182"/>
      <c r="C16" s="182"/>
      <c r="D16" s="182"/>
      <c r="E16" s="182"/>
      <c r="F16" s="182"/>
      <c r="G16" s="182"/>
      <c r="H16" s="182"/>
      <c r="I16" s="182"/>
      <c r="J16" s="183"/>
      <c r="K16" s="5"/>
      <c r="L16" s="5"/>
      <c r="M16" s="5"/>
    </row>
    <row r="17" spans="1:13" x14ac:dyDescent="0.25">
      <c r="A17" s="184" t="s">
        <v>296</v>
      </c>
      <c r="B17" s="185"/>
      <c r="C17" s="185"/>
      <c r="D17" s="185"/>
      <c r="E17" s="185"/>
      <c r="F17" s="185"/>
      <c r="G17" s="185"/>
      <c r="H17" s="185"/>
      <c r="I17" s="185"/>
      <c r="J17" s="186"/>
      <c r="K17" s="5"/>
      <c r="L17" s="5"/>
      <c r="M17" s="5"/>
    </row>
    <row r="18" spans="1:13" x14ac:dyDescent="0.25">
      <c r="A18" s="184"/>
      <c r="B18" s="185"/>
      <c r="C18" s="185"/>
      <c r="D18" s="185"/>
      <c r="E18" s="185"/>
      <c r="F18" s="185"/>
      <c r="G18" s="185"/>
      <c r="H18" s="185"/>
      <c r="I18" s="185"/>
      <c r="J18" s="186"/>
      <c r="K18" s="5"/>
      <c r="L18" s="5"/>
      <c r="M18" s="5"/>
    </row>
    <row r="19" spans="1:13" x14ac:dyDescent="0.25">
      <c r="A19" s="184"/>
      <c r="B19" s="185"/>
      <c r="C19" s="185"/>
      <c r="D19" s="185"/>
      <c r="E19" s="185"/>
      <c r="F19" s="185"/>
      <c r="G19" s="185"/>
      <c r="H19" s="185"/>
      <c r="I19" s="185"/>
      <c r="J19" s="186"/>
      <c r="K19" s="5"/>
      <c r="L19" s="5"/>
      <c r="M19" s="5"/>
    </row>
    <row r="20" spans="1:13" x14ac:dyDescent="0.25">
      <c r="A20" s="184"/>
      <c r="B20" s="185"/>
      <c r="C20" s="185"/>
      <c r="D20" s="185"/>
      <c r="E20" s="185"/>
      <c r="F20" s="185"/>
      <c r="G20" s="185"/>
      <c r="H20" s="185"/>
      <c r="I20" s="185"/>
      <c r="J20" s="186"/>
      <c r="K20" s="5"/>
      <c r="L20" s="5"/>
      <c r="M20" s="5"/>
    </row>
    <row r="21" spans="1:13" x14ac:dyDescent="0.25">
      <c r="A21" s="184"/>
      <c r="B21" s="185"/>
      <c r="C21" s="185"/>
      <c r="D21" s="185"/>
      <c r="E21" s="185"/>
      <c r="F21" s="185"/>
      <c r="G21" s="185"/>
      <c r="H21" s="185"/>
      <c r="I21" s="185"/>
      <c r="J21" s="186"/>
      <c r="K21" s="5"/>
      <c r="L21" s="5"/>
      <c r="M21" s="5"/>
    </row>
    <row r="22" spans="1:13" x14ac:dyDescent="0.25">
      <c r="A22" s="184"/>
      <c r="B22" s="185"/>
      <c r="C22" s="185"/>
      <c r="D22" s="185"/>
      <c r="E22" s="185"/>
      <c r="F22" s="185"/>
      <c r="G22" s="185"/>
      <c r="H22" s="185"/>
      <c r="I22" s="185"/>
      <c r="J22" s="186"/>
      <c r="K22" s="5"/>
      <c r="L22" s="5"/>
      <c r="M22" s="5"/>
    </row>
    <row r="23" spans="1:13" x14ac:dyDescent="0.25">
      <c r="A23" s="184"/>
      <c r="B23" s="185"/>
      <c r="C23" s="185"/>
      <c r="D23" s="185"/>
      <c r="E23" s="185"/>
      <c r="F23" s="185"/>
      <c r="G23" s="185"/>
      <c r="H23" s="185"/>
      <c r="I23" s="185"/>
      <c r="J23" s="186"/>
      <c r="K23" s="5"/>
      <c r="L23" s="5"/>
      <c r="M23" s="5"/>
    </row>
    <row r="24" spans="1:13" x14ac:dyDescent="0.25">
      <c r="A24" s="184"/>
      <c r="B24" s="185"/>
      <c r="C24" s="185"/>
      <c r="D24" s="185"/>
      <c r="E24" s="185"/>
      <c r="F24" s="185"/>
      <c r="G24" s="185"/>
      <c r="H24" s="185"/>
      <c r="I24" s="185"/>
      <c r="J24" s="186"/>
      <c r="K24" s="5"/>
      <c r="L24" s="5"/>
      <c r="M24" s="5"/>
    </row>
    <row r="25" spans="1:13" x14ac:dyDescent="0.25">
      <c r="A25" s="184"/>
      <c r="B25" s="185"/>
      <c r="C25" s="185"/>
      <c r="D25" s="185"/>
      <c r="E25" s="185"/>
      <c r="F25" s="185"/>
      <c r="G25" s="185"/>
      <c r="H25" s="185"/>
      <c r="I25" s="185"/>
      <c r="J25" s="186"/>
      <c r="K25" s="5"/>
      <c r="L25" s="5"/>
      <c r="M25" s="5"/>
    </row>
    <row r="26" spans="1:13" x14ac:dyDescent="0.25">
      <c r="A26" s="184"/>
      <c r="B26" s="185"/>
      <c r="C26" s="185"/>
      <c r="D26" s="185"/>
      <c r="E26" s="185"/>
      <c r="F26" s="185"/>
      <c r="G26" s="185"/>
      <c r="H26" s="185"/>
      <c r="I26" s="185"/>
      <c r="J26" s="186"/>
      <c r="K26" s="5"/>
      <c r="L26" s="5"/>
      <c r="M26" s="5"/>
    </row>
    <row r="27" spans="1:13" x14ac:dyDescent="0.25">
      <c r="A27" s="184"/>
      <c r="B27" s="185"/>
      <c r="C27" s="185"/>
      <c r="D27" s="185"/>
      <c r="E27" s="185"/>
      <c r="F27" s="185"/>
      <c r="G27" s="185"/>
      <c r="H27" s="185"/>
      <c r="I27" s="185"/>
      <c r="J27" s="186"/>
      <c r="K27" s="5"/>
      <c r="L27" s="5"/>
      <c r="M27" s="5"/>
    </row>
    <row r="28" spans="1:13" x14ac:dyDescent="0.25">
      <c r="A28" s="184"/>
      <c r="B28" s="185"/>
      <c r="C28" s="185"/>
      <c r="D28" s="185"/>
      <c r="E28" s="185"/>
      <c r="F28" s="185"/>
      <c r="G28" s="185"/>
      <c r="H28" s="185"/>
      <c r="I28" s="185"/>
      <c r="J28" s="186"/>
      <c r="K28" s="5"/>
      <c r="L28" s="5"/>
      <c r="M28" s="5"/>
    </row>
    <row r="29" spans="1:13" x14ac:dyDescent="0.25">
      <c r="A29" s="184"/>
      <c r="B29" s="185"/>
      <c r="C29" s="185"/>
      <c r="D29" s="185"/>
      <c r="E29" s="185"/>
      <c r="F29" s="185"/>
      <c r="G29" s="185"/>
      <c r="H29" s="185"/>
      <c r="I29" s="185"/>
      <c r="J29" s="186"/>
      <c r="K29" s="5"/>
      <c r="L29" s="5"/>
      <c r="M29" s="5"/>
    </row>
    <row r="30" spans="1:13" x14ac:dyDescent="0.25">
      <c r="A30" s="15"/>
      <c r="B30" s="5"/>
      <c r="C30" s="5"/>
      <c r="D30" s="5"/>
      <c r="E30" s="5"/>
      <c r="F30" s="5"/>
      <c r="G30" s="5"/>
      <c r="H30" s="5"/>
      <c r="I30" s="5"/>
      <c r="J30" s="81"/>
      <c r="K30" s="5"/>
      <c r="L30" s="5"/>
      <c r="M30" s="5"/>
    </row>
    <row r="31" spans="1:13" x14ac:dyDescent="0.25">
      <c r="A31" s="187" t="s">
        <v>303</v>
      </c>
      <c r="B31" s="188"/>
      <c r="C31" s="188"/>
      <c r="D31" s="188"/>
      <c r="E31" s="188"/>
      <c r="F31" s="188"/>
      <c r="G31" s="188"/>
      <c r="H31" s="188"/>
      <c r="I31" s="188"/>
      <c r="J31" s="189"/>
      <c r="K31" s="5"/>
      <c r="L31" s="5"/>
      <c r="M31" s="5"/>
    </row>
    <row r="32" spans="1:13" ht="18.600000000000001" customHeight="1" x14ac:dyDescent="0.25">
      <c r="A32" s="154" t="s">
        <v>298</v>
      </c>
      <c r="B32" s="190" t="s">
        <v>299</v>
      </c>
      <c r="C32" s="179"/>
      <c r="D32" s="179"/>
      <c r="E32" s="175" t="str">
        <f>IF(OR(ISBLANK(A34)=TRUE,ISBLANK(B34)=TRUE,ISBLANK(A35)=TRUE,ISBLANK(B35)=TRUE),"THIS AREA IS MANDATORY; you must fill it out.","")</f>
        <v>THIS AREA IS MANDATORY; you must fill it out.</v>
      </c>
      <c r="F32" s="175"/>
      <c r="G32" s="175"/>
      <c r="H32" s="175"/>
      <c r="I32" s="175"/>
      <c r="J32" s="176"/>
      <c r="K32" s="5"/>
      <c r="L32" s="5"/>
      <c r="M32" s="5"/>
    </row>
    <row r="33" spans="1:13" x14ac:dyDescent="0.25">
      <c r="A33" s="155"/>
      <c r="B33" s="191"/>
      <c r="C33" s="180"/>
      <c r="D33" s="180"/>
      <c r="E33" s="177"/>
      <c r="F33" s="177"/>
      <c r="G33" s="177"/>
      <c r="H33" s="177"/>
      <c r="I33" s="177"/>
      <c r="J33" s="178"/>
      <c r="K33" s="5"/>
      <c r="L33" s="5"/>
      <c r="M33" s="5"/>
    </row>
    <row r="34" spans="1:13" x14ac:dyDescent="0.25">
      <c r="A34" s="89"/>
      <c r="B34" s="160"/>
      <c r="C34" s="160"/>
      <c r="D34" s="160"/>
      <c r="E34" s="160"/>
      <c r="F34" s="160"/>
      <c r="G34" s="160"/>
      <c r="H34" s="160"/>
      <c r="I34" s="160"/>
      <c r="J34" s="161"/>
      <c r="K34" s="5"/>
      <c r="L34" s="5"/>
      <c r="M34" s="5"/>
    </row>
    <row r="35" spans="1:13" x14ac:dyDescent="0.25">
      <c r="A35" s="89"/>
      <c r="B35" s="160"/>
      <c r="C35" s="160"/>
      <c r="D35" s="160"/>
      <c r="E35" s="160"/>
      <c r="F35" s="160"/>
      <c r="G35" s="160"/>
      <c r="H35" s="160"/>
      <c r="I35" s="160"/>
      <c r="J35" s="161"/>
      <c r="K35" s="5"/>
      <c r="L35" s="5"/>
      <c r="M35" s="5"/>
    </row>
    <row r="36" spans="1:13" x14ac:dyDescent="0.25">
      <c r="A36" s="90" t="s">
        <v>297</v>
      </c>
      <c r="B36" s="91" t="s">
        <v>304</v>
      </c>
      <c r="C36" s="5"/>
      <c r="D36" s="5"/>
      <c r="E36" s="5"/>
      <c r="F36" s="5"/>
      <c r="G36" s="5"/>
      <c r="H36" s="5"/>
      <c r="I36" s="5"/>
      <c r="J36" s="81"/>
      <c r="K36" s="5"/>
      <c r="L36" s="5"/>
      <c r="M36" s="5"/>
    </row>
    <row r="37" spans="1:13" x14ac:dyDescent="0.25">
      <c r="A37" s="92"/>
      <c r="B37" s="93"/>
      <c r="C37" s="93"/>
      <c r="D37" s="93"/>
      <c r="E37" s="93"/>
      <c r="F37" s="93"/>
      <c r="G37" s="93"/>
      <c r="H37" s="93"/>
      <c r="I37" s="93"/>
      <c r="J37" s="94"/>
      <c r="K37" s="5"/>
      <c r="L37" s="5"/>
      <c r="M37" s="5"/>
    </row>
    <row r="38" spans="1:13" x14ac:dyDescent="0.25">
      <c r="A38" s="150" t="s">
        <v>300</v>
      </c>
      <c r="B38" s="151"/>
      <c r="C38" s="151"/>
      <c r="D38" s="151"/>
      <c r="E38" s="152" t="str">
        <f>IF(ISBLANK(A39)=TRUE,"THIS AREA IS MANDATORY; you must fill it out.","")</f>
        <v>THIS AREA IS MANDATORY; you must fill it out.</v>
      </c>
      <c r="F38" s="152"/>
      <c r="G38" s="152"/>
      <c r="H38" s="152"/>
      <c r="I38" s="152"/>
      <c r="J38" s="153"/>
      <c r="K38" s="5"/>
      <c r="L38" s="5"/>
      <c r="M38" s="5"/>
    </row>
    <row r="39" spans="1:13" x14ac:dyDescent="0.25">
      <c r="A39" s="144"/>
      <c r="B39" s="145"/>
      <c r="C39" s="145"/>
      <c r="D39" s="145"/>
      <c r="E39" s="145"/>
      <c r="F39" s="145"/>
      <c r="G39" s="145"/>
      <c r="H39" s="145"/>
      <c r="I39" s="145"/>
      <c r="J39" s="146"/>
      <c r="K39" s="5"/>
      <c r="L39" s="5"/>
      <c r="M39" s="5"/>
    </row>
    <row r="40" spans="1:13" x14ac:dyDescent="0.25">
      <c r="A40" s="144"/>
      <c r="B40" s="145"/>
      <c r="C40" s="145"/>
      <c r="D40" s="145"/>
      <c r="E40" s="145"/>
      <c r="F40" s="145"/>
      <c r="G40" s="145"/>
      <c r="H40" s="145"/>
      <c r="I40" s="145"/>
      <c r="J40" s="146"/>
      <c r="K40" s="5"/>
      <c r="L40" s="5"/>
      <c r="M40" s="5"/>
    </row>
    <row r="41" spans="1:13" x14ac:dyDescent="0.25">
      <c r="A41" s="144"/>
      <c r="B41" s="145"/>
      <c r="C41" s="145"/>
      <c r="D41" s="145"/>
      <c r="E41" s="145"/>
      <c r="F41" s="145"/>
      <c r="G41" s="145"/>
      <c r="H41" s="145"/>
      <c r="I41" s="145"/>
      <c r="J41" s="146"/>
      <c r="K41" s="5"/>
      <c r="L41" s="5"/>
      <c r="M41" s="5"/>
    </row>
    <row r="42" spans="1:13" x14ac:dyDescent="0.25">
      <c r="A42" s="144"/>
      <c r="B42" s="145"/>
      <c r="C42" s="145"/>
      <c r="D42" s="145"/>
      <c r="E42" s="145"/>
      <c r="F42" s="145"/>
      <c r="G42" s="145"/>
      <c r="H42" s="145"/>
      <c r="I42" s="145"/>
      <c r="J42" s="146"/>
      <c r="K42" s="5"/>
      <c r="L42" s="5"/>
      <c r="M42" s="5"/>
    </row>
    <row r="43" spans="1:13" x14ac:dyDescent="0.25">
      <c r="A43" s="144"/>
      <c r="B43" s="145"/>
      <c r="C43" s="145"/>
      <c r="D43" s="145"/>
      <c r="E43" s="145"/>
      <c r="F43" s="145"/>
      <c r="G43" s="145"/>
      <c r="H43" s="145"/>
      <c r="I43" s="145"/>
      <c r="J43" s="146"/>
      <c r="K43" s="5"/>
      <c r="L43" s="5"/>
      <c r="M43" s="5"/>
    </row>
    <row r="44" spans="1:13" x14ac:dyDescent="0.25">
      <c r="A44" s="144"/>
      <c r="B44" s="145"/>
      <c r="C44" s="145"/>
      <c r="D44" s="145"/>
      <c r="E44" s="145"/>
      <c r="F44" s="145"/>
      <c r="G44" s="145"/>
      <c r="H44" s="145"/>
      <c r="I44" s="145"/>
      <c r="J44" s="146"/>
      <c r="K44" s="5"/>
      <c r="L44" s="5"/>
      <c r="M44" s="5"/>
    </row>
    <row r="45" spans="1:13" x14ac:dyDescent="0.25">
      <c r="A45" s="144"/>
      <c r="B45" s="145"/>
      <c r="C45" s="145"/>
      <c r="D45" s="145"/>
      <c r="E45" s="145"/>
      <c r="F45" s="145"/>
      <c r="G45" s="145"/>
      <c r="H45" s="145"/>
      <c r="I45" s="145"/>
      <c r="J45" s="146"/>
      <c r="K45" s="5"/>
      <c r="L45" s="5"/>
      <c r="M45" s="5"/>
    </row>
    <row r="46" spans="1:13" ht="15.75" thickBot="1" x14ac:dyDescent="0.3">
      <c r="A46" s="147"/>
      <c r="B46" s="148"/>
      <c r="C46" s="148"/>
      <c r="D46" s="148"/>
      <c r="E46" s="148"/>
      <c r="F46" s="148"/>
      <c r="G46" s="148"/>
      <c r="H46" s="148"/>
      <c r="I46" s="148"/>
      <c r="J46" s="149"/>
      <c r="K46" s="5"/>
      <c r="L46" s="5"/>
      <c r="M46" s="5"/>
    </row>
    <row r="47" spans="1:13" x14ac:dyDescent="0.25">
      <c r="A47" s="15"/>
      <c r="B47" s="5"/>
      <c r="C47" s="5"/>
      <c r="D47" s="5"/>
      <c r="E47" s="5"/>
      <c r="F47" s="5"/>
      <c r="G47" s="5"/>
      <c r="H47" s="5"/>
      <c r="I47" s="5"/>
      <c r="J47" s="81"/>
      <c r="K47" s="5"/>
      <c r="L47" s="5"/>
      <c r="M47" s="5"/>
    </row>
    <row r="48" spans="1:13" ht="15.75" thickBot="1" x14ac:dyDescent="0.3">
      <c r="A48" s="15"/>
      <c r="B48" s="5"/>
      <c r="C48" s="5"/>
      <c r="D48" s="5"/>
      <c r="E48" s="5"/>
      <c r="F48" s="5"/>
      <c r="G48" s="5"/>
      <c r="H48" s="5"/>
      <c r="I48" s="5"/>
      <c r="J48" s="81"/>
      <c r="K48" s="5"/>
      <c r="L48" s="5"/>
      <c r="M48" s="5"/>
    </row>
    <row r="49" spans="1:13" ht="20.25" x14ac:dyDescent="0.25">
      <c r="A49" s="86" t="s">
        <v>254</v>
      </c>
      <c r="B49" s="87"/>
      <c r="C49" s="87"/>
      <c r="D49" s="87"/>
      <c r="E49" s="87"/>
      <c r="F49" s="87"/>
      <c r="G49" s="87"/>
      <c r="H49" s="87"/>
      <c r="I49" s="87"/>
      <c r="J49" s="95"/>
      <c r="K49" s="5"/>
      <c r="L49" s="5"/>
      <c r="M49" s="5"/>
    </row>
    <row r="50" spans="1:13" x14ac:dyDescent="0.25">
      <c r="A50" s="144"/>
      <c r="B50" s="145"/>
      <c r="C50" s="145"/>
      <c r="D50" s="145"/>
      <c r="E50" s="145"/>
      <c r="F50" s="145"/>
      <c r="G50" s="145"/>
      <c r="H50" s="145"/>
      <c r="I50" s="145"/>
      <c r="J50" s="146"/>
      <c r="K50" s="5"/>
      <c r="L50" s="5"/>
      <c r="M50" s="5"/>
    </row>
    <row r="51" spans="1:13" x14ac:dyDescent="0.25">
      <c r="A51" s="144"/>
      <c r="B51" s="145"/>
      <c r="C51" s="145"/>
      <c r="D51" s="145"/>
      <c r="E51" s="145"/>
      <c r="F51" s="145"/>
      <c r="G51" s="145"/>
      <c r="H51" s="145"/>
      <c r="I51" s="145"/>
      <c r="J51" s="146"/>
      <c r="K51" s="5"/>
      <c r="L51" s="5"/>
      <c r="M51" s="5"/>
    </row>
    <row r="52" spans="1:13" x14ac:dyDescent="0.25">
      <c r="A52" s="144"/>
      <c r="B52" s="145"/>
      <c r="C52" s="145"/>
      <c r="D52" s="145"/>
      <c r="E52" s="145"/>
      <c r="F52" s="145"/>
      <c r="G52" s="145"/>
      <c r="H52" s="145"/>
      <c r="I52" s="145"/>
      <c r="J52" s="146"/>
      <c r="K52" s="5"/>
      <c r="L52" s="5"/>
      <c r="M52" s="5"/>
    </row>
    <row r="53" spans="1:13" x14ac:dyDescent="0.25">
      <c r="A53" s="144"/>
      <c r="B53" s="145"/>
      <c r="C53" s="145"/>
      <c r="D53" s="145"/>
      <c r="E53" s="145"/>
      <c r="F53" s="145"/>
      <c r="G53" s="145"/>
      <c r="H53" s="145"/>
      <c r="I53" s="145"/>
      <c r="J53" s="146"/>
      <c r="K53" s="5"/>
      <c r="L53" s="5"/>
      <c r="M53" s="5"/>
    </row>
    <row r="54" spans="1:13" x14ac:dyDescent="0.25">
      <c r="A54" s="144"/>
      <c r="B54" s="145"/>
      <c r="C54" s="145"/>
      <c r="D54" s="145"/>
      <c r="E54" s="145"/>
      <c r="F54" s="145"/>
      <c r="G54" s="145"/>
      <c r="H54" s="145"/>
      <c r="I54" s="145"/>
      <c r="J54" s="146"/>
      <c r="K54" s="5"/>
      <c r="L54" s="5"/>
      <c r="M54" s="5"/>
    </row>
    <row r="55" spans="1:13" x14ac:dyDescent="0.25">
      <c r="A55" s="144"/>
      <c r="B55" s="145"/>
      <c r="C55" s="145"/>
      <c r="D55" s="145"/>
      <c r="E55" s="145"/>
      <c r="F55" s="145"/>
      <c r="G55" s="145"/>
      <c r="H55" s="145"/>
      <c r="I55" s="145"/>
      <c r="J55" s="146"/>
      <c r="K55" s="5"/>
      <c r="L55" s="5"/>
      <c r="M55" s="5"/>
    </row>
    <row r="56" spans="1:13" x14ac:dyDescent="0.25">
      <c r="A56" s="144"/>
      <c r="B56" s="145"/>
      <c r="C56" s="145"/>
      <c r="D56" s="145"/>
      <c r="E56" s="145"/>
      <c r="F56" s="145"/>
      <c r="G56" s="145"/>
      <c r="H56" s="145"/>
      <c r="I56" s="145"/>
      <c r="J56" s="146"/>
      <c r="K56" s="5"/>
      <c r="L56" s="5"/>
      <c r="M56" s="5"/>
    </row>
    <row r="57" spans="1:13" ht="15.75" thickBot="1" x14ac:dyDescent="0.3">
      <c r="A57" s="147"/>
      <c r="B57" s="148"/>
      <c r="C57" s="148"/>
      <c r="D57" s="148"/>
      <c r="E57" s="148"/>
      <c r="F57" s="148"/>
      <c r="G57" s="148"/>
      <c r="H57" s="148"/>
      <c r="I57" s="148"/>
      <c r="J57" s="149"/>
      <c r="K57" s="5"/>
      <c r="L57" s="5"/>
      <c r="M57" s="5"/>
    </row>
    <row r="58" spans="1:13" x14ac:dyDescent="0.25">
      <c r="A58" s="15"/>
      <c r="B58" s="5"/>
      <c r="C58" s="5"/>
      <c r="D58" s="5"/>
      <c r="E58" s="5"/>
      <c r="F58" s="5"/>
      <c r="G58" s="5"/>
      <c r="H58" s="5"/>
      <c r="I58" s="5"/>
      <c r="J58" s="81"/>
      <c r="K58" s="5"/>
      <c r="L58" s="5"/>
      <c r="M58" s="5"/>
    </row>
    <row r="59" spans="1:13" ht="15.75" thickBot="1" x14ac:dyDescent="0.3">
      <c r="A59" s="15"/>
      <c r="B59" s="5"/>
      <c r="C59" s="5"/>
      <c r="D59" s="5"/>
      <c r="E59" s="5"/>
      <c r="F59" s="5"/>
      <c r="G59" s="5"/>
      <c r="H59" s="5"/>
      <c r="I59" s="5"/>
      <c r="J59" s="81"/>
      <c r="K59" s="5"/>
      <c r="L59" s="5"/>
      <c r="M59" s="5"/>
    </row>
    <row r="60" spans="1:13" ht="20.25" x14ac:dyDescent="0.25">
      <c r="A60" s="96" t="s">
        <v>255</v>
      </c>
      <c r="B60" s="97"/>
      <c r="C60" s="97"/>
      <c r="D60" s="97"/>
      <c r="E60" s="97"/>
      <c r="F60" s="97"/>
      <c r="G60" s="97"/>
      <c r="H60" s="98"/>
      <c r="I60" s="99" t="s">
        <v>257</v>
      </c>
      <c r="J60" s="100"/>
      <c r="K60" s="5"/>
      <c r="L60" s="5"/>
      <c r="M60" s="5"/>
    </row>
    <row r="61" spans="1:13" x14ac:dyDescent="0.25">
      <c r="A61" s="101" t="s">
        <v>256</v>
      </c>
      <c r="B61" s="5"/>
      <c r="C61" s="5"/>
      <c r="D61" s="5"/>
      <c r="E61" s="5"/>
      <c r="F61" s="5"/>
      <c r="G61" s="5"/>
      <c r="H61" s="5"/>
      <c r="I61" s="5"/>
      <c r="J61" s="81"/>
      <c r="K61" s="5"/>
      <c r="L61" s="5"/>
      <c r="M61" s="5"/>
    </row>
    <row r="62" spans="1:13" x14ac:dyDescent="0.25">
      <c r="A62" s="144"/>
      <c r="B62" s="145"/>
      <c r="C62" s="145"/>
      <c r="D62" s="145"/>
      <c r="E62" s="145"/>
      <c r="F62" s="145"/>
      <c r="G62" s="145"/>
      <c r="H62" s="145"/>
      <c r="I62" s="145"/>
      <c r="J62" s="146"/>
      <c r="K62" s="5"/>
      <c r="L62" s="5"/>
      <c r="M62" s="5"/>
    </row>
    <row r="63" spans="1:13" x14ac:dyDescent="0.25">
      <c r="A63" s="144"/>
      <c r="B63" s="145"/>
      <c r="C63" s="145"/>
      <c r="D63" s="145"/>
      <c r="E63" s="145"/>
      <c r="F63" s="145"/>
      <c r="G63" s="145"/>
      <c r="H63" s="145"/>
      <c r="I63" s="145"/>
      <c r="J63" s="146"/>
      <c r="K63" s="5"/>
      <c r="L63" s="5"/>
      <c r="M63" s="5"/>
    </row>
    <row r="64" spans="1:13" x14ac:dyDescent="0.25">
      <c r="A64" s="144"/>
      <c r="B64" s="145"/>
      <c r="C64" s="145"/>
      <c r="D64" s="145"/>
      <c r="E64" s="145"/>
      <c r="F64" s="145"/>
      <c r="G64" s="145"/>
      <c r="H64" s="145"/>
      <c r="I64" s="145"/>
      <c r="J64" s="146"/>
      <c r="K64" s="5"/>
      <c r="L64" s="5"/>
      <c r="M64" s="5"/>
    </row>
    <row r="65" spans="1:13" x14ac:dyDescent="0.25">
      <c r="A65" s="144"/>
      <c r="B65" s="145"/>
      <c r="C65" s="145"/>
      <c r="D65" s="145"/>
      <c r="E65" s="145"/>
      <c r="F65" s="145"/>
      <c r="G65" s="145"/>
      <c r="H65" s="145"/>
      <c r="I65" s="145"/>
      <c r="J65" s="146"/>
      <c r="K65" s="5"/>
      <c r="L65" s="5"/>
      <c r="M65" s="5"/>
    </row>
    <row r="66" spans="1:13" x14ac:dyDescent="0.25">
      <c r="A66" s="144"/>
      <c r="B66" s="145"/>
      <c r="C66" s="145"/>
      <c r="D66" s="145"/>
      <c r="E66" s="145"/>
      <c r="F66" s="145"/>
      <c r="G66" s="145"/>
      <c r="H66" s="145"/>
      <c r="I66" s="145"/>
      <c r="J66" s="146"/>
      <c r="K66" s="5"/>
      <c r="L66" s="5"/>
      <c r="M66" s="5"/>
    </row>
    <row r="67" spans="1:13" x14ac:dyDescent="0.25">
      <c r="A67" s="144"/>
      <c r="B67" s="145"/>
      <c r="C67" s="145"/>
      <c r="D67" s="145"/>
      <c r="E67" s="145"/>
      <c r="F67" s="145"/>
      <c r="G67" s="145"/>
      <c r="H67" s="145"/>
      <c r="I67" s="145"/>
      <c r="J67" s="146"/>
      <c r="K67" s="5"/>
      <c r="L67" s="5"/>
      <c r="M67" s="5"/>
    </row>
    <row r="68" spans="1:13" x14ac:dyDescent="0.25">
      <c r="A68" s="144"/>
      <c r="B68" s="145"/>
      <c r="C68" s="145"/>
      <c r="D68" s="145"/>
      <c r="E68" s="145"/>
      <c r="F68" s="145"/>
      <c r="G68" s="145"/>
      <c r="H68" s="145"/>
      <c r="I68" s="145"/>
      <c r="J68" s="146"/>
      <c r="K68" s="5"/>
      <c r="L68" s="5"/>
      <c r="M68" s="5"/>
    </row>
    <row r="69" spans="1:13" ht="15.75" thickBot="1" x14ac:dyDescent="0.3">
      <c r="A69" s="147"/>
      <c r="B69" s="148"/>
      <c r="C69" s="148"/>
      <c r="D69" s="148"/>
      <c r="E69" s="148"/>
      <c r="F69" s="148"/>
      <c r="G69" s="148"/>
      <c r="H69" s="148"/>
      <c r="I69" s="148"/>
      <c r="J69" s="149"/>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FGpJgIyHvpYc8eHOlxDHayQ0agG/7kiYtDKjMd/clv7p20K6FK+AQ4fVQsBliJ6SfzOto7NJbI1WiLrsX7jpUg==" saltValue="sTryShQ6AP9YuBaVVSsCtA=="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