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defaultThemeVersion="124226"/>
  <mc:AlternateContent xmlns:mc="http://schemas.openxmlformats.org/markup-compatibility/2006">
    <mc:Choice Requires="x15">
      <x15ac:absPath xmlns:x15ac="http://schemas.microsoft.com/office/spreadsheetml/2010/11/ac" url="C:\Users\s222715\Desktop\F24 changes V2\"/>
    </mc:Choice>
  </mc:AlternateContent>
  <xr:revisionPtr revIDLastSave="0" documentId="13_ncr:1_{9B7D9888-8817-4D42-B524-FFC59947D014}" xr6:coauthVersionLast="47" xr6:coauthVersionMax="47" xr10:uidLastSave="{00000000-0000-0000-0000-000000000000}"/>
  <bookViews>
    <workbookView xWindow="-110" yWindow="-110" windowWidth="19420" windowHeight="10420" xr2:uid="{00000000-000D-0000-FFFF-FFFF00000000}"/>
  </bookViews>
  <sheets>
    <sheet name="GPA" sheetId="6" r:id="rId1"/>
    <sheet name="SOP" sheetId="9" r:id="rId2"/>
    <sheet name="Pre-mapping" sheetId="12" r:id="rId3"/>
    <sheet name="English" sheetId="13" r:id="rId4"/>
    <sheet name="Countries" sheetId="7" state="hidden" r:id="rId5"/>
  </sheets>
  <externalReferences>
    <externalReference r:id="rId6"/>
  </externalReferences>
  <definedNames>
    <definedName name="Country_search" localSheetId="3">OFFSET([1]Countries!$D$2,,,COUNTIF([1]Countries!$D$2:$D$250,"?*"))</definedName>
    <definedName name="Country_search">OFFSET(Countries!$D$2,,,COUNTIF(Countries!$D$2:$D$250,"?*"))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46" i="6" l="1"/>
  <c r="K17" i="6"/>
  <c r="K16" i="6"/>
  <c r="B25" i="6" l="1"/>
  <c r="A1" i="6"/>
  <c r="K70" i="6"/>
  <c r="C25" i="6"/>
  <c r="A2" i="9" l="1"/>
  <c r="E14" i="9" l="1"/>
  <c r="E32" i="9"/>
  <c r="E38" i="9"/>
  <c r="A10" i="12" l="1"/>
  <c r="A8" i="12"/>
  <c r="A5" i="12"/>
  <c r="A2" i="7" l="1"/>
  <c r="A3" i="7" s="1"/>
  <c r="A4" i="7" l="1"/>
  <c r="A5" i="7" s="1"/>
  <c r="A6" i="7" s="1"/>
  <c r="A7" i="7" l="1"/>
  <c r="A8" i="7" s="1"/>
  <c r="A9" i="7" l="1"/>
  <c r="A10" i="7" l="1"/>
  <c r="A11" i="7" s="1"/>
  <c r="A12" i="7" s="1"/>
  <c r="A13" i="7" l="1"/>
  <c r="A14" i="7" l="1"/>
  <c r="A15" i="7" l="1"/>
  <c r="A16" i="7" l="1"/>
  <c r="A17" i="7" s="1"/>
  <c r="A18" i="7" s="1"/>
  <c r="A19" i="7" s="1"/>
  <c r="A20" i="7" s="1"/>
  <c r="A21" i="7" s="1"/>
  <c r="A22" i="7" s="1"/>
  <c r="A23" i="7" s="1"/>
  <c r="A24" i="7" s="1"/>
  <c r="A25" i="7" s="1"/>
  <c r="A26" i="7" s="1"/>
  <c r="A27" i="7" s="1"/>
  <c r="A28" i="7" s="1"/>
  <c r="A29" i="7" s="1"/>
  <c r="A30" i="7" s="1"/>
  <c r="A31" i="7" s="1"/>
  <c r="A32" i="7" s="1"/>
  <c r="A33" i="7" s="1"/>
  <c r="A34" i="7" s="1"/>
  <c r="A35" i="7" s="1"/>
  <c r="A36" i="7" s="1"/>
  <c r="A37" i="7" s="1"/>
  <c r="A38" i="7" s="1"/>
  <c r="A39" i="7" s="1"/>
  <c r="A40" i="7" s="1"/>
  <c r="A41" i="7" s="1"/>
  <c r="A42" i="7" s="1"/>
  <c r="A43" i="7" s="1"/>
  <c r="A44" i="7" s="1"/>
  <c r="A45" i="7" s="1"/>
  <c r="A46" i="7" s="1"/>
  <c r="A47" i="7" s="1"/>
  <c r="A48" i="7" s="1"/>
  <c r="A49" i="7" s="1"/>
  <c r="A50" i="7" s="1"/>
  <c r="A51" i="7" s="1"/>
  <c r="A52" i="7" s="1"/>
  <c r="A53" i="7" s="1"/>
  <c r="A54" i="7" s="1"/>
  <c r="A55" i="7" s="1"/>
  <c r="A56" i="7" s="1"/>
  <c r="A57" i="7" s="1"/>
  <c r="A58" i="7" s="1"/>
  <c r="A59" i="7" s="1"/>
  <c r="A60" i="7" s="1"/>
  <c r="A61" i="7" s="1"/>
  <c r="A62" i="7" s="1"/>
  <c r="A63" i="7" s="1"/>
  <c r="A64" i="7" s="1"/>
  <c r="A65" i="7" s="1"/>
  <c r="A66" i="7" s="1"/>
  <c r="A67" i="7" s="1"/>
  <c r="A68" i="7" s="1"/>
  <c r="A69" i="7" s="1"/>
  <c r="A70" i="7" s="1"/>
  <c r="A71" i="7" s="1"/>
  <c r="A72" i="7" s="1"/>
  <c r="A73" i="7" s="1"/>
  <c r="A74" i="7" s="1"/>
  <c r="A75" i="7" s="1"/>
  <c r="A76" i="7" s="1"/>
  <c r="A77" i="7" s="1"/>
  <c r="A78" i="7" s="1"/>
  <c r="A79" i="7" s="1"/>
  <c r="A80" i="7" s="1"/>
  <c r="A81" i="7" s="1"/>
  <c r="A82" i="7" s="1"/>
  <c r="A83" i="7" s="1"/>
  <c r="A84" i="7" s="1"/>
  <c r="A85" i="7" s="1"/>
  <c r="A86" i="7" s="1"/>
  <c r="A87" i="7" s="1"/>
  <c r="A88" i="7" s="1"/>
  <c r="A89" i="7" s="1"/>
  <c r="A90" i="7" s="1"/>
  <c r="A91" i="7" s="1"/>
  <c r="A92" i="7" s="1"/>
  <c r="A93" i="7" s="1"/>
  <c r="A94" i="7" s="1"/>
  <c r="A95" i="7" s="1"/>
  <c r="A96" i="7" s="1"/>
  <c r="A97" i="7" s="1"/>
  <c r="A98" i="7" s="1"/>
  <c r="A99" i="7" s="1"/>
  <c r="A100" i="7" s="1"/>
  <c r="A101" i="7" s="1"/>
  <c r="A102" i="7" s="1"/>
  <c r="A103" i="7" s="1"/>
  <c r="A104" i="7" s="1"/>
  <c r="A105" i="7" s="1"/>
  <c r="A106" i="7" s="1"/>
  <c r="A107" i="7" s="1"/>
  <c r="A108" i="7" s="1"/>
  <c r="A109" i="7" s="1"/>
  <c r="A110" i="7" s="1"/>
  <c r="A111" i="7" s="1"/>
  <c r="A112" i="7" s="1"/>
  <c r="A113" i="7" s="1"/>
  <c r="A114" i="7" s="1"/>
  <c r="A115" i="7" s="1"/>
  <c r="A116" i="7" s="1"/>
  <c r="A117" i="7" s="1"/>
  <c r="A118" i="7" s="1"/>
  <c r="A119" i="7" s="1"/>
  <c r="A120" i="7" s="1"/>
  <c r="A121" i="7" s="1"/>
  <c r="A122" i="7" s="1"/>
  <c r="A123" i="7" s="1"/>
  <c r="A124" i="7" s="1"/>
  <c r="A125" i="7" s="1"/>
  <c r="A126" i="7" s="1"/>
  <c r="A127" i="7" s="1"/>
  <c r="A128" i="7" s="1"/>
  <c r="A129" i="7" s="1"/>
  <c r="A130" i="7" s="1"/>
  <c r="A131" i="7" s="1"/>
  <c r="A132" i="7" s="1"/>
  <c r="A133" i="7" s="1"/>
  <c r="A134" i="7" s="1"/>
  <c r="A135" i="7" s="1"/>
  <c r="A136" i="7" s="1"/>
  <c r="A137" i="7" s="1"/>
  <c r="A138" i="7" s="1"/>
  <c r="A139" i="7" s="1"/>
  <c r="A140" i="7" s="1"/>
  <c r="A141" i="7" s="1"/>
  <c r="A142" i="7" s="1"/>
  <c r="A143" i="7" s="1"/>
  <c r="A144" i="7" s="1"/>
  <c r="A145" i="7" s="1"/>
  <c r="A146" i="7" s="1"/>
  <c r="A147" i="7" s="1"/>
  <c r="A148" i="7" s="1"/>
  <c r="A149" i="7" s="1"/>
  <c r="A150" i="7" s="1"/>
  <c r="A151" i="7" s="1"/>
  <c r="A152" i="7" s="1"/>
  <c r="A153" i="7" s="1"/>
  <c r="A154" i="7" s="1"/>
  <c r="A155" i="7" s="1"/>
  <c r="A156" i="7" s="1"/>
  <c r="A157" i="7" s="1"/>
  <c r="A158" i="7" s="1"/>
  <c r="A159" i="7" s="1"/>
  <c r="A160" i="7" s="1"/>
  <c r="A161" i="7" s="1"/>
  <c r="A162" i="7" s="1"/>
  <c r="A163" i="7" s="1"/>
  <c r="A164" i="7" s="1"/>
  <c r="A165" i="7" s="1"/>
  <c r="A166" i="7" s="1"/>
  <c r="A167" i="7" s="1"/>
  <c r="A168" i="7" s="1"/>
  <c r="A169" i="7" s="1"/>
  <c r="A170" i="7" s="1"/>
  <c r="A171" i="7" s="1"/>
  <c r="A172" i="7" s="1"/>
  <c r="A173" i="7" s="1"/>
  <c r="A174" i="7" s="1"/>
  <c r="A175" i="7" s="1"/>
  <c r="A176" i="7" s="1"/>
  <c r="A177" i="7" s="1"/>
  <c r="A178" i="7" s="1"/>
  <c r="A179" i="7" s="1"/>
  <c r="A180" i="7" s="1"/>
  <c r="A181" i="7" s="1"/>
  <c r="A182" i="7" s="1"/>
  <c r="A183" i="7" s="1"/>
  <c r="A184" i="7" s="1"/>
  <c r="A185" i="7" s="1"/>
  <c r="A186" i="7" s="1"/>
  <c r="A187" i="7" s="1"/>
  <c r="A188" i="7" s="1"/>
  <c r="A189" i="7" s="1"/>
  <c r="A190" i="7" s="1"/>
  <c r="A191" i="7" s="1"/>
  <c r="A192" i="7" s="1"/>
  <c r="A193" i="7" s="1"/>
  <c r="A194" i="7" s="1"/>
  <c r="A195" i="7" s="1"/>
  <c r="A196" i="7" s="1"/>
  <c r="A197" i="7" s="1"/>
  <c r="A198" i="7" s="1"/>
  <c r="A199" i="7" s="1"/>
  <c r="A200" i="7" s="1"/>
  <c r="A201" i="7" s="1"/>
  <c r="A202" i="7" s="1"/>
  <c r="A203" i="7" s="1"/>
  <c r="A204" i="7" s="1"/>
  <c r="A205" i="7" s="1"/>
  <c r="A206" i="7" s="1"/>
  <c r="A207" i="7" s="1"/>
  <c r="A208" i="7" s="1"/>
  <c r="A209" i="7" s="1"/>
  <c r="A210" i="7" s="1"/>
  <c r="A211" i="7" s="1"/>
  <c r="A212" i="7" s="1"/>
  <c r="A213" i="7" s="1"/>
  <c r="A214" i="7" s="1"/>
  <c r="A215" i="7" s="1"/>
  <c r="A216" i="7" s="1"/>
  <c r="A217" i="7" s="1"/>
  <c r="A218" i="7" s="1"/>
  <c r="A219" i="7" s="1"/>
  <c r="A220" i="7" s="1"/>
  <c r="A221" i="7" s="1"/>
  <c r="A222" i="7" s="1"/>
  <c r="A223" i="7" s="1"/>
  <c r="A224" i="7" s="1"/>
  <c r="A225" i="7" s="1"/>
  <c r="A226" i="7" s="1"/>
  <c r="A227" i="7" s="1"/>
  <c r="A228" i="7" s="1"/>
  <c r="A229" i="7" s="1"/>
  <c r="A230" i="7" s="1"/>
  <c r="A231" i="7" s="1"/>
  <c r="A232" i="7" s="1"/>
  <c r="A233" i="7" s="1"/>
  <c r="A234" i="7" s="1"/>
  <c r="A235" i="7" s="1"/>
  <c r="A236" i="7" s="1"/>
  <c r="A237" i="7" s="1"/>
  <c r="A238" i="7" s="1"/>
  <c r="A239" i="7" s="1"/>
  <c r="A240" i="7" s="1"/>
  <c r="A241" i="7" s="1"/>
  <c r="A242" i="7" s="1"/>
  <c r="A243" i="7" s="1"/>
  <c r="A244" i="7" s="1"/>
  <c r="A245" i="7" s="1"/>
  <c r="A246" i="7" s="1"/>
  <c r="A247" i="7" s="1"/>
  <c r="A248" i="7" s="1"/>
  <c r="A249" i="7" s="1"/>
  <c r="A250" i="7" s="1"/>
  <c r="D5" i="7" l="1"/>
  <c r="D15" i="7"/>
  <c r="D21" i="7"/>
  <c r="D14" i="7"/>
  <c r="D2" i="7"/>
  <c r="D10" i="7"/>
  <c r="D9" i="7"/>
  <c r="D31" i="7"/>
  <c r="D33" i="7"/>
  <c r="D34" i="7"/>
  <c r="D28" i="7"/>
  <c r="D43" i="7"/>
  <c r="D36" i="7"/>
  <c r="D40" i="7"/>
  <c r="D18" i="7"/>
  <c r="D25" i="7"/>
  <c r="D35" i="7"/>
  <c r="D8" i="7"/>
  <c r="D11" i="7"/>
  <c r="D44" i="7"/>
  <c r="D32" i="7"/>
  <c r="D17" i="7"/>
  <c r="D23" i="7"/>
  <c r="D4" i="7"/>
  <c r="D6" i="7"/>
  <c r="D26" i="7"/>
  <c r="D12" i="7"/>
  <c r="D27" i="7"/>
  <c r="D24" i="7"/>
  <c r="D38" i="7"/>
  <c r="D19" i="7"/>
  <c r="D16" i="7"/>
  <c r="D30" i="7"/>
  <c r="D20" i="7"/>
  <c r="D39" i="7"/>
  <c r="D41" i="7"/>
  <c r="D7" i="7"/>
  <c r="D45" i="7"/>
  <c r="D29" i="7"/>
  <c r="D3" i="7"/>
  <c r="D13" i="7"/>
  <c r="D42" i="7"/>
  <c r="D37" i="7"/>
  <c r="D22" i="7"/>
  <c r="D54" i="7" l="1"/>
  <c r="D53" i="7"/>
  <c r="D55" i="7"/>
  <c r="D58" i="7"/>
  <c r="D56" i="7"/>
  <c r="D47" i="7"/>
  <c r="D48" i="7"/>
  <c r="D52" i="7"/>
  <c r="D46" i="7"/>
  <c r="D50" i="7"/>
  <c r="D51" i="7"/>
  <c r="D57" i="7"/>
  <c r="D49" i="7"/>
  <c r="D59" i="7"/>
  <c r="D61" i="7" l="1"/>
  <c r="D60" i="7"/>
  <c r="D63" i="7" l="1"/>
  <c r="D62" i="7"/>
  <c r="D64" i="7" l="1"/>
  <c r="D65" i="7"/>
  <c r="B11" i="9"/>
  <c r="B10" i="9"/>
  <c r="B9" i="9"/>
  <c r="B8" i="9"/>
  <c r="D137" i="7" l="1"/>
  <c r="D66" i="7"/>
  <c r="D67" i="7" l="1"/>
  <c r="D74" i="7"/>
  <c r="D75" i="7"/>
  <c r="D73" i="7"/>
  <c r="D69" i="7"/>
  <c r="D70" i="7"/>
  <c r="D72" i="7"/>
  <c r="D68" i="7"/>
  <c r="D94" i="7"/>
  <c r="D129" i="7"/>
  <c r="D108" i="7"/>
  <c r="D123" i="7"/>
  <c r="D81" i="7"/>
  <c r="D79" i="7"/>
  <c r="D132" i="7"/>
  <c r="D97" i="7"/>
  <c r="D87" i="7"/>
  <c r="D82" i="7"/>
  <c r="D102" i="7"/>
  <c r="D113" i="7"/>
  <c r="D78" i="7"/>
  <c r="D111" i="7"/>
  <c r="D128" i="7"/>
  <c r="D125" i="7"/>
  <c r="D107" i="7"/>
  <c r="D105" i="7"/>
  <c r="D106" i="7"/>
  <c r="D118" i="7"/>
  <c r="D91" i="7"/>
  <c r="D101" i="7"/>
  <c r="D100" i="7"/>
  <c r="D126" i="7"/>
  <c r="D131" i="7"/>
  <c r="D99" i="7"/>
  <c r="D86" i="7"/>
  <c r="D83" i="7"/>
  <c r="D71" i="7"/>
  <c r="D76" i="7"/>
  <c r="D98" i="7"/>
  <c r="D117" i="7"/>
  <c r="D157" i="7"/>
  <c r="D230" i="7"/>
  <c r="D218" i="7"/>
  <c r="D178" i="7"/>
  <c r="D182" i="7"/>
  <c r="D171" i="7"/>
  <c r="D185" i="7"/>
  <c r="D232" i="7"/>
  <c r="D184" i="7"/>
  <c r="D139" i="7"/>
  <c r="D248" i="7"/>
  <c r="D229" i="7"/>
  <c r="D133" i="7"/>
  <c r="D183" i="7"/>
  <c r="D241" i="7"/>
  <c r="D140" i="7"/>
  <c r="D120" i="7"/>
  <c r="D154" i="7"/>
  <c r="D181" i="7"/>
  <c r="D221" i="7"/>
  <c r="D239" i="7"/>
  <c r="D169" i="7"/>
  <c r="D144" i="7"/>
  <c r="D211" i="7"/>
  <c r="D149" i="7"/>
  <c r="D233" i="7"/>
  <c r="D202" i="7"/>
  <c r="D177" i="7"/>
  <c r="D130" i="7"/>
  <c r="D174" i="7"/>
  <c r="D210" i="7"/>
  <c r="D238" i="7"/>
  <c r="D136" i="7"/>
  <c r="D215" i="7"/>
  <c r="D186" i="7"/>
  <c r="D155" i="7"/>
  <c r="D109" i="7"/>
  <c r="D167" i="7"/>
  <c r="D93" i="7"/>
  <c r="D121" i="7"/>
  <c r="D151" i="7"/>
  <c r="D235" i="7"/>
  <c r="D237" i="7"/>
  <c r="D84" i="7"/>
  <c r="D188" i="7"/>
  <c r="D116" i="7"/>
  <c r="D192" i="7"/>
  <c r="D135" i="7"/>
  <c r="D92" i="7"/>
  <c r="D95" i="7"/>
  <c r="D114" i="7"/>
  <c r="D250" i="7"/>
  <c r="D194" i="7"/>
  <c r="D127" i="7"/>
  <c r="D80" i="7"/>
  <c r="D223" i="7"/>
  <c r="D242" i="7"/>
  <c r="D162" i="7"/>
  <c r="D122" i="7"/>
  <c r="D201" i="7"/>
  <c r="D216" i="7"/>
  <c r="D147" i="7"/>
  <c r="D196" i="7"/>
  <c r="D243" i="7"/>
  <c r="D224" i="7"/>
  <c r="D176" i="7"/>
  <c r="D141" i="7"/>
  <c r="D200" i="7"/>
  <c r="D164" i="7"/>
  <c r="D153" i="7"/>
  <c r="D138" i="7"/>
  <c r="D191" i="7"/>
  <c r="D156" i="7"/>
  <c r="D158" i="7"/>
  <c r="D187" i="7"/>
  <c r="D208" i="7"/>
  <c r="D249" i="7"/>
  <c r="D227" i="7"/>
  <c r="D189" i="7"/>
  <c r="D168" i="7"/>
  <c r="D247" i="7"/>
  <c r="D222" i="7"/>
  <c r="D134" i="7"/>
  <c r="D240" i="7"/>
  <c r="D217" i="7"/>
  <c r="D165" i="7"/>
  <c r="D142" i="7"/>
  <c r="D146" i="7"/>
  <c r="D234" i="7"/>
  <c r="D173" i="7"/>
  <c r="D212" i="7"/>
  <c r="D112" i="7"/>
  <c r="D198" i="7"/>
  <c r="D160" i="7"/>
  <c r="D197" i="7"/>
  <c r="D207" i="7"/>
  <c r="D231" i="7"/>
  <c r="D206" i="7"/>
  <c r="D170" i="7"/>
  <c r="D220" i="7"/>
  <c r="D226" i="7"/>
  <c r="D193" i="7"/>
  <c r="D209" i="7"/>
  <c r="D225" i="7"/>
  <c r="D119" i="7"/>
  <c r="D228" i="7"/>
  <c r="D179" i="7"/>
  <c r="D172" i="7"/>
  <c r="D152" i="7"/>
  <c r="D161" i="7"/>
  <c r="D214" i="7"/>
  <c r="D166" i="7"/>
  <c r="D199" i="7"/>
  <c r="D244" i="7"/>
  <c r="D150" i="7"/>
  <c r="D90" i="7"/>
  <c r="D110" i="7"/>
  <c r="D175" i="7"/>
  <c r="D195" i="7"/>
  <c r="D159" i="7"/>
  <c r="D89" i="7"/>
  <c r="D148" i="7"/>
  <c r="D203" i="7"/>
  <c r="D246" i="7"/>
  <c r="D88" i="7"/>
  <c r="D180" i="7"/>
  <c r="D104" i="7"/>
  <c r="D205" i="7"/>
  <c r="D85" i="7"/>
  <c r="D103" i="7"/>
  <c r="D163" i="7"/>
  <c r="D143" i="7"/>
  <c r="D96" i="7"/>
  <c r="D219" i="7"/>
  <c r="D204" i="7"/>
  <c r="D213" i="7"/>
  <c r="D236" i="7"/>
  <c r="D190" i="7"/>
  <c r="D245" i="7"/>
  <c r="D124" i="7"/>
  <c r="D77" i="7"/>
  <c r="D145" i="7"/>
  <c r="D115" i="7"/>
  <c r="C2" i="7" l="1"/>
  <c r="C1" i="7"/>
</calcChain>
</file>

<file path=xl/sharedStrings.xml><?xml version="1.0" encoding="utf-8"?>
<sst xmlns="http://schemas.openxmlformats.org/spreadsheetml/2006/main" count="499" uniqueCount="450">
  <si>
    <t>Name of University:</t>
  </si>
  <si>
    <t>Country of University:</t>
  </si>
  <si>
    <t>Title of Bachelor degree:</t>
  </si>
  <si>
    <t>AD - Andorra</t>
  </si>
  <si>
    <t>AE - United Arab Emirates</t>
  </si>
  <si>
    <t>AF - Afghanistan</t>
  </si>
  <si>
    <t>AG - Antigua and Barbuda</t>
  </si>
  <si>
    <t>AI - Anguilla</t>
  </si>
  <si>
    <t>AL - Albania</t>
  </si>
  <si>
    <t>AM - Armenia</t>
  </si>
  <si>
    <t>AO - Angola</t>
  </si>
  <si>
    <t>AQ - Antarctica</t>
  </si>
  <si>
    <t>AR - Argentina</t>
  </si>
  <si>
    <t>AS - American Samoa</t>
  </si>
  <si>
    <t>AT - Austria</t>
  </si>
  <si>
    <t>AU - Australia</t>
  </si>
  <si>
    <t>AW - Aruba</t>
  </si>
  <si>
    <t>AX - Åland Islands</t>
  </si>
  <si>
    <t>AZ - Azerbaijan</t>
  </si>
  <si>
    <t>BA - Bosnia and Herzegovina</t>
  </si>
  <si>
    <t>BB - Barbados</t>
  </si>
  <si>
    <t>BD - Bangladesh</t>
  </si>
  <si>
    <t>BE - Belgium</t>
  </si>
  <si>
    <t>BF - Burkina Faso</t>
  </si>
  <si>
    <t>BG - Bulgaria</t>
  </si>
  <si>
    <t>BH - Bahrain</t>
  </si>
  <si>
    <t>BI - Burundi</t>
  </si>
  <si>
    <t>BJ - Benin</t>
  </si>
  <si>
    <t>BL - Saint Barthélemy</t>
  </si>
  <si>
    <t>BM - Bermuda</t>
  </si>
  <si>
    <t>BN - Brunei Darussalam</t>
  </si>
  <si>
    <t>BO - Bolivia (Plurinational State of)</t>
  </si>
  <si>
    <t>BQ - Bonaire, Sint Eustatius and Saba</t>
  </si>
  <si>
    <t>BR - Brazil</t>
  </si>
  <si>
    <t>BS - Bahamas</t>
  </si>
  <si>
    <t>BT - Bhutan</t>
  </si>
  <si>
    <t>BV - Bouvet Island</t>
  </si>
  <si>
    <t>BW - Botswana</t>
  </si>
  <si>
    <t>BY - Belarus</t>
  </si>
  <si>
    <t>BZ - Belize</t>
  </si>
  <si>
    <t>CA - Canada</t>
  </si>
  <si>
    <t>CC - Cocos (Keeling) Islands</t>
  </si>
  <si>
    <t>CD - Congo, Democratic Republic of the</t>
  </si>
  <si>
    <t>CF - Central African Republic</t>
  </si>
  <si>
    <t>CG - Congo</t>
  </si>
  <si>
    <t>CH - Switzerland</t>
  </si>
  <si>
    <t>CI - Côte d'Ivoire</t>
  </si>
  <si>
    <t>CK - Cook Islands</t>
  </si>
  <si>
    <t>CL - Chile</t>
  </si>
  <si>
    <t>CM - Cameroon</t>
  </si>
  <si>
    <t>CN - China</t>
  </si>
  <si>
    <t>CO - Colombia</t>
  </si>
  <si>
    <t>CR - Costa Rica</t>
  </si>
  <si>
    <t>CU - Cuba</t>
  </si>
  <si>
    <t>CV - Cabo Verde</t>
  </si>
  <si>
    <t>CW - Curaçao</t>
  </si>
  <si>
    <t>CX - Christmas Island</t>
  </si>
  <si>
    <t>CY - Cyprus</t>
  </si>
  <si>
    <t>CZ - Czechia</t>
  </si>
  <si>
    <t>DE - Germany</t>
  </si>
  <si>
    <t>DJ - Djibouti</t>
  </si>
  <si>
    <t>DK - Denmark</t>
  </si>
  <si>
    <t>DM - Dominica</t>
  </si>
  <si>
    <t>DO - Dominican Republic</t>
  </si>
  <si>
    <t>DZ - Algeria</t>
  </si>
  <si>
    <t>EC - Ecuador</t>
  </si>
  <si>
    <t>EE - Estonia</t>
  </si>
  <si>
    <t>EG - Egypt</t>
  </si>
  <si>
    <t>EH - Western Sahara</t>
  </si>
  <si>
    <t>ER - Eritrea</t>
  </si>
  <si>
    <t>ES - Spain</t>
  </si>
  <si>
    <t>ET - Ethiopia</t>
  </si>
  <si>
    <t>FI - Finland</t>
  </si>
  <si>
    <t>FJ - Fiji</t>
  </si>
  <si>
    <t>FK - Falkland Islands (Malvinas)</t>
  </si>
  <si>
    <t>FM - Micronesia (Federated States of)</t>
  </si>
  <si>
    <t>FO - Faroe Islands</t>
  </si>
  <si>
    <t>FR - France</t>
  </si>
  <si>
    <t>GA - Gabon</t>
  </si>
  <si>
    <t>GB - United Kingdom of Great Britain and Northern Ireland</t>
  </si>
  <si>
    <t>GD - Grenada</t>
  </si>
  <si>
    <t>GE - Georgia</t>
  </si>
  <si>
    <t>GF - French Guiana</t>
  </si>
  <si>
    <t>GG - Guernsey</t>
  </si>
  <si>
    <t>GH - Ghana</t>
  </si>
  <si>
    <t>GI - Gibraltar</t>
  </si>
  <si>
    <t>GL - Greenland</t>
  </si>
  <si>
    <t>GM - Gambia</t>
  </si>
  <si>
    <t>GN - Guinea</t>
  </si>
  <si>
    <t>GP - Guadeloupe</t>
  </si>
  <si>
    <t>GQ - Equatorial Guinea</t>
  </si>
  <si>
    <t>GR - Greece</t>
  </si>
  <si>
    <t>GS - South Georgia and the South Sandwich Islands</t>
  </si>
  <si>
    <t>GT - Guatemala</t>
  </si>
  <si>
    <t>GU - Guam</t>
  </si>
  <si>
    <t>GW - Guinea-Bissau</t>
  </si>
  <si>
    <t>GY - Guyana</t>
  </si>
  <si>
    <t>HK - Hong Kong</t>
  </si>
  <si>
    <t>HM - Heard Island and McDonald Islands</t>
  </si>
  <si>
    <t>HN - Honduras</t>
  </si>
  <si>
    <t>HR - Croatia</t>
  </si>
  <si>
    <t>HT - Haiti</t>
  </si>
  <si>
    <t>HU - Hungary</t>
  </si>
  <si>
    <t>ID - Indonesia</t>
  </si>
  <si>
    <t>IE - Ireland</t>
  </si>
  <si>
    <t>IL - Israel</t>
  </si>
  <si>
    <t>IM - Isle of Man</t>
  </si>
  <si>
    <t>IN - India</t>
  </si>
  <si>
    <t>IO - British Indian Ocean Territory</t>
  </si>
  <si>
    <t>IQ - Iraq</t>
  </si>
  <si>
    <t>IR - Iran (Islamic Republic of)</t>
  </si>
  <si>
    <t>IS - Iceland</t>
  </si>
  <si>
    <t>IT - Italy</t>
  </si>
  <si>
    <t>JE - Jersey</t>
  </si>
  <si>
    <t>JM - Jamaica</t>
  </si>
  <si>
    <t>JO - Jordan</t>
  </si>
  <si>
    <t>JP - Japan</t>
  </si>
  <si>
    <t>KE - Kenya</t>
  </si>
  <si>
    <t>KG - Kyrgyzstan</t>
  </si>
  <si>
    <t>KH - Cambodia</t>
  </si>
  <si>
    <t>KI - Kiribati</t>
  </si>
  <si>
    <t>KM - Comoros</t>
  </si>
  <si>
    <t>KN - Saint Kitts and Nevis</t>
  </si>
  <si>
    <t>KP - Korea (Democratic People's Republic of)</t>
  </si>
  <si>
    <t>KR - Korea, Republic of</t>
  </si>
  <si>
    <t>KW - Kuwait</t>
  </si>
  <si>
    <t>KY - Cayman Islands</t>
  </si>
  <si>
    <t>KZ - Kazakhstan</t>
  </si>
  <si>
    <t>LA - Lao People's Democratic Republic</t>
  </si>
  <si>
    <t>LB - Lebanon</t>
  </si>
  <si>
    <t>LC - Saint Lucia</t>
  </si>
  <si>
    <t>LI - Liechtenstein</t>
  </si>
  <si>
    <t>LK - Sri Lanka</t>
  </si>
  <si>
    <t>LR - Liberia</t>
  </si>
  <si>
    <t>LS - Lesotho</t>
  </si>
  <si>
    <t>LT - Lithuania</t>
  </si>
  <si>
    <t>LU - Luxembourg</t>
  </si>
  <si>
    <t>LV - Latvia</t>
  </si>
  <si>
    <t>LY - Libya</t>
  </si>
  <si>
    <t>MA - Morocco</t>
  </si>
  <si>
    <t>MC - Monaco</t>
  </si>
  <si>
    <t>MD - Moldova, Republic of</t>
  </si>
  <si>
    <t>ME - Montenegro</t>
  </si>
  <si>
    <t>MF - Saint Martin (French part)</t>
  </si>
  <si>
    <t>MG - Madagascar</t>
  </si>
  <si>
    <t>MH - Marshall Islands</t>
  </si>
  <si>
    <t>MK - North Macedonia</t>
  </si>
  <si>
    <t>ML - Mali</t>
  </si>
  <si>
    <t>MM - Myanmar</t>
  </si>
  <si>
    <t>MN - Mongolia</t>
  </si>
  <si>
    <t>MO - Macao</t>
  </si>
  <si>
    <t>MP - Northern Mariana Islands</t>
  </si>
  <si>
    <t>MQ - Martinique</t>
  </si>
  <si>
    <t>MR - Mauritania</t>
  </si>
  <si>
    <t>MS - Montserrat</t>
  </si>
  <si>
    <t>MT - Malta</t>
  </si>
  <si>
    <t>MU - Mauritius</t>
  </si>
  <si>
    <t>MV - Maldives</t>
  </si>
  <si>
    <t>MW - Malawi</t>
  </si>
  <si>
    <t>MX - Mexico</t>
  </si>
  <si>
    <t>MY - Malaysia</t>
  </si>
  <si>
    <t>MZ - Mozambique</t>
  </si>
  <si>
    <t>NA - Namibia</t>
  </si>
  <si>
    <t>NC - New Caledonia</t>
  </si>
  <si>
    <t>NE - Niger</t>
  </si>
  <si>
    <t>NF - Norfolk Island</t>
  </si>
  <si>
    <t>NG - Nigeria</t>
  </si>
  <si>
    <t>NI - Nicaragua</t>
  </si>
  <si>
    <t>NL - Netherlands</t>
  </si>
  <si>
    <t>NO - Norway</t>
  </si>
  <si>
    <t>NP - Nepal</t>
  </si>
  <si>
    <t>NR - Nauru</t>
  </si>
  <si>
    <t>NU - Niue</t>
  </si>
  <si>
    <t>NZ - New Zealand</t>
  </si>
  <si>
    <t>OM - Oman</t>
  </si>
  <si>
    <t>PA - Panama</t>
  </si>
  <si>
    <t>PE - Peru</t>
  </si>
  <si>
    <t>PF - French Polynesia</t>
  </si>
  <si>
    <t>PG - Papua New Guinea</t>
  </si>
  <si>
    <t>PH - Philippines</t>
  </si>
  <si>
    <t>PK - Pakistan</t>
  </si>
  <si>
    <t>PL - Poland</t>
  </si>
  <si>
    <t>PM - Saint Pierre and Miquelon</t>
  </si>
  <si>
    <t>PN - Pitcairn</t>
  </si>
  <si>
    <t>PR - Puerto Rico</t>
  </si>
  <si>
    <t>PS - Palestine, State of</t>
  </si>
  <si>
    <t>PT - Portugal</t>
  </si>
  <si>
    <t>PW - Palau</t>
  </si>
  <si>
    <t>PY - Paraguay</t>
  </si>
  <si>
    <t>QA - Qatar</t>
  </si>
  <si>
    <t>RE - Réunion</t>
  </si>
  <si>
    <t>RO - Romania</t>
  </si>
  <si>
    <t>RS - Serbia</t>
  </si>
  <si>
    <t>RU - Russian Federation</t>
  </si>
  <si>
    <t>RW - Rwanda</t>
  </si>
  <si>
    <t>SA - Saudi Arabia</t>
  </si>
  <si>
    <t>SB - Solomon Islands</t>
  </si>
  <si>
    <t>SC - Seychelles</t>
  </si>
  <si>
    <t>SD - Sudan</t>
  </si>
  <si>
    <t>SE - Sweden</t>
  </si>
  <si>
    <t>SG - Singapore</t>
  </si>
  <si>
    <t>SH - Saint Helena, Ascension and Tristan da Cunha</t>
  </si>
  <si>
    <t>SI - Slovenia</t>
  </si>
  <si>
    <t>SJ - Svalbard and Jan Mayen</t>
  </si>
  <si>
    <t>SK - Slovakia</t>
  </si>
  <si>
    <t>SL - Sierra Leone</t>
  </si>
  <si>
    <t>SM - San Marino</t>
  </si>
  <si>
    <t>SN - Senegal</t>
  </si>
  <si>
    <t>SO - Somalia</t>
  </si>
  <si>
    <t>SR - Suriname</t>
  </si>
  <si>
    <t>SS - South Sudan</t>
  </si>
  <si>
    <t>ST - Sao Tome and Principe</t>
  </si>
  <si>
    <t>SV - El Salvador</t>
  </si>
  <si>
    <t>SX - Sint Maarten (Dutch part)</t>
  </si>
  <si>
    <t>SY - Syrian Arab Republic</t>
  </si>
  <si>
    <t>SZ - Eswatini</t>
  </si>
  <si>
    <t>TC - Turks and Caicos Islands</t>
  </si>
  <si>
    <t>TD - Chad</t>
  </si>
  <si>
    <t>TF - French Southern Territories</t>
  </si>
  <si>
    <t>TG - Togo</t>
  </si>
  <si>
    <t>TH - Thailand</t>
  </si>
  <si>
    <t>TJ - Tajikistan</t>
  </si>
  <si>
    <t>TK - Tokelau</t>
  </si>
  <si>
    <t>TL - Timor-Leste</t>
  </si>
  <si>
    <t>TM - Turkmenistan</t>
  </si>
  <si>
    <t>TN - Tunisia</t>
  </si>
  <si>
    <t>TO - Tonga</t>
  </si>
  <si>
    <t>TR - Turkey</t>
  </si>
  <si>
    <t>TT - Trinidad and Tobago</t>
  </si>
  <si>
    <t>TV - Tuvalu</t>
  </si>
  <si>
    <t>TW - Taiwan, Province of China</t>
  </si>
  <si>
    <t>TZ - Tanzania, United Republic of</t>
  </si>
  <si>
    <t>UA - Ukraine</t>
  </si>
  <si>
    <t>UG - Uganda</t>
  </si>
  <si>
    <t>UM - United States Minor Outlying Islands</t>
  </si>
  <si>
    <t>US - United States of America</t>
  </si>
  <si>
    <t>UY - Uruguay</t>
  </si>
  <si>
    <t>UZ - Uzbekistan</t>
  </si>
  <si>
    <t>VA - Holy See</t>
  </si>
  <si>
    <t>VC - Saint Vincent and the Grenadines</t>
  </si>
  <si>
    <t>VE - Venezuela (Bolivarian Republic of)</t>
  </si>
  <si>
    <t>VG - Virgin Islands (British)</t>
  </si>
  <si>
    <t>VI - Virgin Islands (U.S.)</t>
  </si>
  <si>
    <t>VN - Viet Nam</t>
  </si>
  <si>
    <t>VU - Vanuatu</t>
  </si>
  <si>
    <t>WF - Wallis and Futuna</t>
  </si>
  <si>
    <t>WS - Samoa</t>
  </si>
  <si>
    <t>YE - Yemen</t>
  </si>
  <si>
    <t>YT - Mayotte</t>
  </si>
  <si>
    <t>ZA - South Africa</t>
  </si>
  <si>
    <t>ZM - Zambia</t>
  </si>
  <si>
    <t>ZW - Zimbabwe</t>
  </si>
  <si>
    <t>Avg. Grade (local):</t>
  </si>
  <si>
    <t>Name:</t>
  </si>
  <si>
    <t>Danish GPA:</t>
  </si>
  <si>
    <t>Your plan for the future and motivation to study at DTU</t>
  </si>
  <si>
    <t>Other relevant information for your admission at DTU (if applicable)</t>
  </si>
  <si>
    <t xml:space="preserve">Have you applied to DTU before (if applicable) – </t>
  </si>
  <si>
    <t>If rejected: explain how you have upgraded your qualifications since then (max. 500 characters)</t>
  </si>
  <si>
    <t>Yes/No:</t>
  </si>
  <si>
    <t>Write name (and/or) course code of course no. 1</t>
  </si>
  <si>
    <t>Title of qualifying degree:</t>
  </si>
  <si>
    <t>Grade scale minimum (home university)</t>
  </si>
  <si>
    <t>Passing grade (home university):</t>
  </si>
  <si>
    <t>Grade scale maximum (home university)</t>
  </si>
  <si>
    <t>Minimum required credits for graduation (home university):</t>
  </si>
  <si>
    <t>Country of home University:</t>
  </si>
  <si>
    <t>Name of home University:</t>
  </si>
  <si>
    <t>Full name:</t>
  </si>
  <si>
    <t>Nominal length of qualifying degree (years):</t>
  </si>
  <si>
    <t>Write name (and/or) course code of course no. 2</t>
  </si>
  <si>
    <t>Write name (and/or) course code of course no. 3</t>
  </si>
  <si>
    <t>Write name (and/or) course code of course no. 4</t>
  </si>
  <si>
    <t>Write name (and/or) course code of course no. 5</t>
  </si>
  <si>
    <t>Write name (and/or) course code of course no. 6</t>
  </si>
  <si>
    <t>Write name (and/or) course code of course no. 7</t>
  </si>
  <si>
    <t>Write name (and/or) course code of course no. 8</t>
  </si>
  <si>
    <t>Write name (and/or) course code of course no. 9</t>
  </si>
  <si>
    <t>Write name (and/or) course code of course no. 10</t>
  </si>
  <si>
    <t>Write name (and/or) course code of course no. 11</t>
  </si>
  <si>
    <t>Write name (and/or) course code of course no. 12</t>
  </si>
  <si>
    <t>Write name (and/or) course code of course no. 13</t>
  </si>
  <si>
    <t>Write name (and/or) course code of course no. 14</t>
  </si>
  <si>
    <t>Write name (and/or) course code of course no. 15</t>
  </si>
  <si>
    <t>Write name (and/or) course code of course no. 16</t>
  </si>
  <si>
    <t>Write name (and/or) course code of course no. 17</t>
  </si>
  <si>
    <t>Write name (and/or) course code of course no. 18</t>
  </si>
  <si>
    <t>Write name (and/or) course code of course no. 19</t>
  </si>
  <si>
    <t>Write name (and/or) course code of course no. 20</t>
  </si>
  <si>
    <t>Write name (and/or) course code of course no. 21</t>
  </si>
  <si>
    <t>Write name (and/or) course code of course no. 22</t>
  </si>
  <si>
    <t>Write name (and/or) course code of course no. 23</t>
  </si>
  <si>
    <t>Write name (and/or) course code of course no. 24</t>
  </si>
  <si>
    <t>Write name (and/or) course code of course no. 25</t>
  </si>
  <si>
    <t>Write name (and/or) course code of course no. 26</t>
  </si>
  <si>
    <t>Write name (and/or) course code of course no. 27</t>
  </si>
  <si>
    <t>Write name (and/or) course code of course no. 28</t>
  </si>
  <si>
    <t>Write name (and/or) course code of course no. 29</t>
  </si>
  <si>
    <t>Write name (and/or) course code of course no. 30</t>
  </si>
  <si>
    <t>Write name (and/or) course code of course no. 31</t>
  </si>
  <si>
    <t>Write name (and/or) course code of course no. 32</t>
  </si>
  <si>
    <t>Write name (and/or) course code of course no. 33</t>
  </si>
  <si>
    <t>Write name (and/or) course code of course no. 34</t>
  </si>
  <si>
    <t>Write name (and/or) course code of course no. 35</t>
  </si>
  <si>
    <t>Write name (and/or) course code of course no. 36</t>
  </si>
  <si>
    <t>Write name (and/or) course code of course no. 37</t>
  </si>
  <si>
    <t>Write name (and/or) course code of course no. 38</t>
  </si>
  <si>
    <t>Write name (and/or) course code of course no. 39</t>
  </si>
  <si>
    <t>Write name (and/or) course code of course no. 40</t>
  </si>
  <si>
    <t>Write name (and/or) course code of course no. 41</t>
  </si>
  <si>
    <t>Write name (and/or) course code of course no. 42</t>
  </si>
  <si>
    <t>Write name (and/or) course code of course no. 43</t>
  </si>
  <si>
    <t>Write name (and/or) course code of course no. 44</t>
  </si>
  <si>
    <t>Write name (and/or) course code of course no. 45</t>
  </si>
  <si>
    <t>Write name (and/or) course code of course no. 46</t>
  </si>
  <si>
    <t>Write name (and/or) course code of course no. 47</t>
  </si>
  <si>
    <t>Write name (and/or) course code of course no. 48</t>
  </si>
  <si>
    <t>Write name (and/or) course code of course no. 49</t>
  </si>
  <si>
    <t>Write name (and/or) course code of course no. 50</t>
  </si>
  <si>
    <t>Write name (and/or) course code of course no. 51</t>
  </si>
  <si>
    <t>Write name (and/or) course code of course no. 52</t>
  </si>
  <si>
    <t>Write name (and/or) course code of course no. 53</t>
  </si>
  <si>
    <t>Write name (and/or) course code of course no. 54</t>
  </si>
  <si>
    <t>Write name (and/or) course code of course no. 55</t>
  </si>
  <si>
    <t>Write name (and/or) course code of course no. 56</t>
  </si>
  <si>
    <t>Write name (and/or) course code of course no. 57</t>
  </si>
  <si>
    <t>Write name (and/or) course code of course no. 58</t>
  </si>
  <si>
    <t>Write name (and/or) course code of course no. 59</t>
  </si>
  <si>
    <t>Write name (and/or) course code of course no. 60</t>
  </si>
  <si>
    <t>Write name (and/or) course code of course no. 61</t>
  </si>
  <si>
    <t>Write name (and/or) course code of course no. 62</t>
  </si>
  <si>
    <t>Write name (and/or) course code of course no. 63</t>
  </si>
  <si>
    <t>Write name (and/or) course code of course no. 64</t>
  </si>
  <si>
    <t>Write name (and/or) course code of course no. 65</t>
  </si>
  <si>
    <t>Write name (and/or) course code of course no. 66</t>
  </si>
  <si>
    <t>Write name (and/or) course code of course no. 67</t>
  </si>
  <si>
    <t>Write name (and/or) course code of course no. 68</t>
  </si>
  <si>
    <t>Write name (and/or) course code of course no. 69</t>
  </si>
  <si>
    <t>Write name (and/or) course code of course no. 70</t>
  </si>
  <si>
    <t>Write name (and/or) course code of course no. 71</t>
  </si>
  <si>
    <t>Write name (and/or) course code of course no. 72</t>
  </si>
  <si>
    <t>Write name (and/or) course code of course no. 73</t>
  </si>
  <si>
    <t>Write name (and/or) course code of course no. 74</t>
  </si>
  <si>
    <t>Write name (and/or) course code of course no. 75</t>
  </si>
  <si>
    <t>Write name (and/or) course code of course no. 76</t>
  </si>
  <si>
    <t>Write name (and/or) course code of course no. 77</t>
  </si>
  <si>
    <t>Write name (and/or) course code of course no. 78</t>
  </si>
  <si>
    <t>Write name (and/or) course code of course no. 79</t>
  </si>
  <si>
    <t>Write name (and/or) course code of course no. 80</t>
  </si>
  <si>
    <t>Write name (and/or) course code of course no. 81</t>
  </si>
  <si>
    <t>Write name (and/or) course code of course no. 82</t>
  </si>
  <si>
    <t>Write name (and/or) course code of course no. 83</t>
  </si>
  <si>
    <t>Write name (and/or) course code of course no. 84</t>
  </si>
  <si>
    <t>Write name (and/or) course code of course no. 85</t>
  </si>
  <si>
    <t>Write name (and/or) course code of course no. 86</t>
  </si>
  <si>
    <t>Write name (and/or) course code of course no. 87</t>
  </si>
  <si>
    <t>Write name (and/or) course code of course no. 88</t>
  </si>
  <si>
    <t>Write name (and/or) course code of course no. 89</t>
  </si>
  <si>
    <t>Write name (and/or) course code of course no. 90</t>
  </si>
  <si>
    <t>Write name (and/or) course code of course no. 91</t>
  </si>
  <si>
    <t>Write name (and/or) course code of course no. 92</t>
  </si>
  <si>
    <t>Write name (and/or) course code of course no. 93</t>
  </si>
  <si>
    <t>Write name (and/or) course code of course no. 94</t>
  </si>
  <si>
    <t>Write name (and/or) course code of course no. 95</t>
  </si>
  <si>
    <t>Write name (and/or) course code of course no. 96</t>
  </si>
  <si>
    <t>Write name (and/or) course code of course no. 97</t>
  </si>
  <si>
    <t>Write name (and/or) course code of course no. 98</t>
  </si>
  <si>
    <t>Write name (and/or) course code of course no. 99</t>
  </si>
  <si>
    <t>GPA calculated from the list of courses below in your home university grade scale (comparable to your transcript)</t>
  </si>
  <si>
    <t>An estimate of your Danish GPA (linear conversion to the danish grading system)</t>
  </si>
  <si>
    <t>GPA for courses of prerequisites (your home university grading scale)</t>
  </si>
  <si>
    <t>4/4. Course Name (a course may only be listed once)</t>
  </si>
  <si>
    <t>3/4. Information on grade scale at your home university:</t>
  </si>
  <si>
    <t>2/4. Information on Qualifying degree:</t>
  </si>
  <si>
    <t>1/4. Information on applicant:</t>
  </si>
  <si>
    <t>GPA:</t>
  </si>
  <si>
    <t>Credits
 at home university</t>
  </si>
  <si>
    <t>Grade 
at home university</t>
  </si>
  <si>
    <t>Comments (optional)</t>
  </si>
  <si>
    <t>Full name of the applicant</t>
  </si>
  <si>
    <t>Country of your university</t>
  </si>
  <si>
    <t>State your future academic goals and how your study at DTU will help you achieve these (max. 1000 characters): *</t>
  </si>
  <si>
    <t>Countries</t>
  </si>
  <si>
    <t xml:space="preserve">Find Courses at: </t>
  </si>
  <si>
    <t>Statement of Purpose (sheet 2 of 3)</t>
  </si>
  <si>
    <t>University name</t>
  </si>
  <si>
    <t>Topic</t>
  </si>
  <si>
    <t>Course/Subject number*</t>
  </si>
  <si>
    <t>Course/Subject name*</t>
  </si>
  <si>
    <t>Describe how these courses/subjects support your academic goals (max. 500 characters): *</t>
  </si>
  <si>
    <t>The following table is used in the assessment of your application to see how you fulfil the academic prerequisites for the specific MSc programme.
Fill in the tables below with courses from your qualifying education or qualifications obtained in other ways as good, precise, and concise as possible. Note that you might need to write the same course/subject more than once. 
You will most likely not have courses/subjects or qualifications in all areas and that is ok, just leave the field blank. You might also have courses/subjects, which does not fit in the scheme, please leave them out. If you have obtained other academic competences you believe are relevant for your study at DTU, please use the last box to describe these shortly.</t>
  </si>
  <si>
    <t>Comments (if applicable)
Max. 150 characters</t>
  </si>
  <si>
    <t>Other relevant academic competence/information
 (max. 500 characters):</t>
  </si>
  <si>
    <t>Pre-mapping of Studies (Sheet 3 of 3)</t>
  </si>
  <si>
    <t>Yes</t>
  </si>
  <si>
    <t>No</t>
  </si>
  <si>
    <t>Select two courses/subjects (at MSc level) from the DTU course catalogue which you plan to take:</t>
  </si>
  <si>
    <t>http://kurser.dtu.dk/</t>
  </si>
  <si>
    <r>
      <t xml:space="preserve">It is mandatory to submit a statement of purpose and it is a key document in the decision making process. It is therefore extremely important that you give considerable thought towards preparing the SOP. Be as concise and clear as possible and if you are applying for more than one programme, prepare a SOP for each. Below you will find a form where you must fill in the relevant information.
</t>
    </r>
    <r>
      <rPr>
        <i/>
        <sz val="12"/>
        <color rgb="FFFF0000"/>
        <rFont val="Calibri"/>
        <family val="2"/>
        <scheme val="minor"/>
      </rPr>
      <t>Fields marked with (</t>
    </r>
    <r>
      <rPr>
        <i/>
        <sz val="12"/>
        <rFont val="Calibri"/>
        <family val="2"/>
        <scheme val="minor"/>
      </rPr>
      <t>*</t>
    </r>
    <r>
      <rPr>
        <i/>
        <sz val="12"/>
        <color rgb="FFFF0000"/>
        <rFont val="Calibri"/>
        <family val="2"/>
        <scheme val="minor"/>
      </rPr>
      <t>), are mandatory and must be filled.</t>
    </r>
  </si>
  <si>
    <t>Natural Sciences:</t>
  </si>
  <si>
    <t xml:space="preserve">Basic chemistry or biochemistry </t>
  </si>
  <si>
    <t>Mathematics:</t>
  </si>
  <si>
    <t xml:space="preserve">Advanced math (linear algebra, differential equations) </t>
  </si>
  <si>
    <t xml:space="preserve">Statistics and probability 
(Distributions, confidence intervals, regression analysis) </t>
  </si>
  <si>
    <t>Engineering:</t>
  </si>
  <si>
    <t>Problem-solving skills</t>
  </si>
  <si>
    <t>How do you fulfil the academic requirements  
Mention the Course/subject name and number from your academic transcript
(minimum academic level has to be bachelors)</t>
  </si>
  <si>
    <t>English language documentation</t>
  </si>
  <si>
    <t xml:space="preserve">- Please fill in the below section regarding your English language certificate
- Note that the DTU TOEFL-code is 1684
</t>
  </si>
  <si>
    <t xml:space="preserve">- Click here for more information on the DTU language requirements
</t>
  </si>
  <si>
    <t>Language test information</t>
  </si>
  <si>
    <t>TOEFL - Internet-based:</t>
  </si>
  <si>
    <t>Appointment Number / Registration number:</t>
  </si>
  <si>
    <t>IELTS Academic:</t>
  </si>
  <si>
    <t>C1 Advanced / Cambridge Advanced English (CAE):</t>
  </si>
  <si>
    <t>Reference Number:</t>
  </si>
  <si>
    <t>I fulfill the English requirements without the need for an English test:</t>
  </si>
  <si>
    <t>Test not taken yet</t>
  </si>
  <si>
    <t>Please specify which date you expect to complete your English test (be sure to upload the registration receipt to your application)</t>
  </si>
  <si>
    <r>
      <t xml:space="preserve">- In the rows below, course names, credits and grades should be provided in accordance with your transcript.
- Be sure to input </t>
    </r>
    <r>
      <rPr>
        <b/>
        <i/>
        <sz val="9"/>
        <rFont val="Calibri"/>
        <family val="2"/>
        <scheme val="minor"/>
      </rPr>
      <t>only numerical values</t>
    </r>
    <r>
      <rPr>
        <i/>
        <sz val="9"/>
        <rFont val="Calibri"/>
        <family val="2"/>
        <scheme val="minor"/>
      </rPr>
      <t xml:space="preserve"> and use a comma to seperate the decimals.
- Enter </t>
    </r>
    <r>
      <rPr>
        <b/>
        <i/>
        <sz val="9"/>
        <rFont val="Calibri"/>
        <family val="2"/>
        <scheme val="minor"/>
      </rPr>
      <t>all</t>
    </r>
    <r>
      <rPr>
        <i/>
        <sz val="9"/>
        <rFont val="Calibri"/>
        <family val="2"/>
        <scheme val="minor"/>
      </rPr>
      <t xml:space="preserve"> completed courses from your BSc studies.
- Any PASS/FAIL courses should be written separately in the designated field below the list of graded courses. In case you have not finished your BSc yet, write the ongoing courses in the field at the bottom of the sheet.</t>
    </r>
  </si>
  <si>
    <t>Credits estimation:</t>
  </si>
  <si>
    <t>Completed Graded Courses</t>
  </si>
  <si>
    <t>Completed Pass/Fail Courses</t>
  </si>
  <si>
    <t>Credits</t>
  </si>
  <si>
    <t>Result</t>
  </si>
  <si>
    <t>Comments</t>
  </si>
  <si>
    <t>Pass/Fail Credits Total:</t>
  </si>
  <si>
    <t>Ongoing Cources</t>
  </si>
  <si>
    <t>Ongoing Credits Total:</t>
  </si>
  <si>
    <r>
      <t xml:space="preserve">Test Reference Number (TRF): </t>
    </r>
    <r>
      <rPr>
        <sz val="8"/>
        <color rgb="FFFF0000"/>
        <rFont val="Calibri"/>
        <family val="2"/>
        <scheme val="minor"/>
      </rPr>
      <t xml:space="preserve"> </t>
    </r>
    <r>
      <rPr>
        <sz val="8"/>
        <color rgb="FFC00000"/>
        <rFont val="Calibri"/>
        <family val="2"/>
        <scheme val="minor"/>
      </rPr>
      <t>*no spaces</t>
    </r>
  </si>
  <si>
    <r>
      <t>- This Excel workbook contains four sheets (</t>
    </r>
    <r>
      <rPr>
        <i/>
        <sz val="10"/>
        <color rgb="FF00B050"/>
        <rFont val="Calibri"/>
        <family val="2"/>
        <scheme val="minor"/>
      </rPr>
      <t>"GPA",</t>
    </r>
    <r>
      <rPr>
        <i/>
        <sz val="10"/>
        <color rgb="FF00B0F0"/>
        <rFont val="Calibri"/>
        <family val="2"/>
        <scheme val="minor"/>
      </rPr>
      <t>"SOP"</t>
    </r>
    <r>
      <rPr>
        <i/>
        <sz val="10"/>
        <color rgb="FF00B050"/>
        <rFont val="Calibri"/>
        <family val="2"/>
        <scheme val="minor"/>
      </rPr>
      <t xml:space="preserve">, </t>
    </r>
    <r>
      <rPr>
        <i/>
        <sz val="10"/>
        <color rgb="FFFF0000"/>
        <rFont val="Calibri"/>
        <family val="2"/>
        <scheme val="minor"/>
      </rPr>
      <t>"Pre-Mapping"</t>
    </r>
    <r>
      <rPr>
        <i/>
        <sz val="10"/>
        <color theme="1"/>
        <rFont val="Calibri"/>
        <family val="2"/>
        <scheme val="minor"/>
      </rPr>
      <t xml:space="preserve"> and </t>
    </r>
    <r>
      <rPr>
        <i/>
        <sz val="10"/>
        <color theme="9" tint="-0.499984740745262"/>
        <rFont val="Calibri"/>
        <family val="2"/>
        <scheme val="minor"/>
      </rPr>
      <t xml:space="preserve">"English" </t>
    </r>
    <r>
      <rPr>
        <i/>
        <sz val="10"/>
        <color theme="1"/>
        <rFont val="Calibri"/>
        <family val="2"/>
        <scheme val="minor"/>
      </rPr>
      <t xml:space="preserve">). The whole workbook has to be uploaded with your application as a single file, in excel format (*.xlsx).
- This workbook is used only as a part of the full assessment of your qualifications and the people evaluating your data have a good understandling of  the pitfalls when translating between different grading systems.
- Fill in your data manually. Do not copy-paste information to the template. In case of problems, please contact: </t>
    </r>
    <r>
      <rPr>
        <b/>
        <i/>
        <sz val="10"/>
        <color theme="1"/>
        <rFont val="Calibri"/>
        <family val="2"/>
        <scheme val="minor"/>
      </rPr>
      <t>mscadmissions@adm.dtu.dk</t>
    </r>
  </si>
  <si>
    <t>Are you a current DTU student, applying for a change of study between DTU programmes (if applicable)</t>
  </si>
  <si>
    <t>If yes, please state your current DTU student number.</t>
  </si>
  <si>
    <t>Student number:</t>
  </si>
  <si>
    <t>Ocean Engineering</t>
  </si>
  <si>
    <t>Basic Physics</t>
  </si>
  <si>
    <t xml:space="preserve">Basic biology (for instance, ecology, environmental science) </t>
  </si>
  <si>
    <t xml:space="preserve">Marine sciences (anything connected to marine or freshwater biology or chemistry, oceanography, etc.) </t>
  </si>
  <si>
    <t>Earth System Science (e.g. geology, geography, climate science)</t>
  </si>
  <si>
    <t>Engineering (e.g. mechanical, electrical, fluid dynamics)</t>
  </si>
  <si>
    <t xml:space="preserve">Programming (e.g. MatLab, R, Python, Maple, Mathematica) </t>
  </si>
  <si>
    <t>Mathematics (Equations solving, functions, differentials and integrals)</t>
  </si>
  <si>
    <t>If you have not completed your BSc studies yet, please insert any ongoing courses below.</t>
  </si>
  <si>
    <t>Any completed, non-numerical graded courses should be filled in separately, in the field right below.</t>
  </si>
  <si>
    <t>Bachelor of Natural Science</t>
  </si>
  <si>
    <t>Bachelor of Engineering</t>
  </si>
  <si>
    <t>Bachelor of Science in Engineering</t>
  </si>
  <si>
    <t>Bachelor of Arts with a specialization in Engineering or Natural Science</t>
  </si>
  <si>
    <t>Other</t>
  </si>
  <si>
    <t>Type of Bachelor's degree: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</si>
</sst>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52">
    <font>
      <sz val="11"/>
      <color theme="1"/>
      <name val="Calibri"/>
      <family val="2"/>
      <scheme val="minor"/>
    </font>
    <font>
      <b/>
      <sz val="11"/>
      <color theme="1"/>
      <name val="Calibri"/>
      <family val="2"/>
      <scheme val="minor"/>
    </font>
    <font>
      <i/>
      <sz val="11"/>
      <color theme="1"/>
      <name val="Calibri"/>
      <family val="2"/>
      <scheme val="minor"/>
    </font>
    <font>
      <b/>
      <sz val="11"/>
      <color rgb="FFFA7D00"/>
      <name val="Calibri"/>
      <family val="2"/>
      <scheme val="minor"/>
    </font>
    <font>
      <b/>
      <u/>
      <sz val="11"/>
      <color theme="1"/>
      <name val="Calibri"/>
      <family val="2"/>
      <scheme val="minor"/>
    </font>
    <font>
      <b/>
      <i/>
      <sz val="11"/>
      <color rgb="FF3F3F76"/>
      <name val="Calibri"/>
      <family val="2"/>
      <scheme val="minor"/>
    </font>
    <font>
      <b/>
      <sz val="10"/>
      <color theme="1"/>
      <name val="Calibri"/>
      <family val="2"/>
      <scheme val="minor"/>
    </font>
    <font>
      <i/>
      <sz val="9"/>
      <color rgb="FFFF0000"/>
      <name val="Calibri"/>
      <family val="2"/>
      <scheme val="minor"/>
    </font>
    <font>
      <sz val="26"/>
      <color theme="1"/>
      <name val="Calibri"/>
      <family val="2"/>
      <scheme val="minor"/>
    </font>
    <font>
      <sz val="16"/>
      <color rgb="FF2E74B5"/>
      <name val="Calibri Light"/>
      <family val="2"/>
    </font>
    <font>
      <b/>
      <sz val="10.5"/>
      <color theme="1"/>
      <name val="CIDFont+F2"/>
    </font>
    <font>
      <u/>
      <sz val="11"/>
      <color theme="10"/>
      <name val="Calibri"/>
      <family val="2"/>
      <scheme val="minor"/>
    </font>
    <font>
      <u/>
      <sz val="11"/>
      <color theme="1"/>
      <name val="Calibri"/>
      <family val="2"/>
      <scheme val="minor"/>
    </font>
    <font>
      <sz val="18"/>
      <color theme="1"/>
      <name val="Calibri"/>
      <family val="2"/>
      <scheme val="minor"/>
    </font>
    <font>
      <sz val="22"/>
      <color theme="1"/>
      <name val="Calibri"/>
      <family val="2"/>
      <scheme val="minor"/>
    </font>
    <font>
      <sz val="8"/>
      <color rgb="FFFF0000"/>
      <name val="Calibri"/>
      <family val="2"/>
      <scheme val="minor"/>
    </font>
    <font>
      <i/>
      <sz val="12"/>
      <color rgb="FF3F3F76"/>
      <name val="Calibri"/>
      <family val="2"/>
      <scheme val="minor"/>
    </font>
    <font>
      <i/>
      <sz val="11"/>
      <color rgb="FF3F3F76"/>
      <name val="Calibri"/>
      <family val="2"/>
      <scheme val="minor"/>
    </font>
    <font>
      <i/>
      <sz val="12"/>
      <color theme="1"/>
      <name val="Calibri"/>
      <family val="2"/>
      <scheme val="minor"/>
    </font>
    <font>
      <i/>
      <sz val="10"/>
      <color theme="1"/>
      <name val="Calibri"/>
      <family val="2"/>
      <scheme val="minor"/>
    </font>
    <font>
      <b/>
      <i/>
      <u/>
      <sz val="12"/>
      <color theme="1"/>
      <name val="Calibri"/>
      <family val="2"/>
      <scheme val="minor"/>
    </font>
    <font>
      <b/>
      <i/>
      <u/>
      <sz val="11"/>
      <color theme="1"/>
      <name val="Calibri"/>
      <family val="2"/>
      <scheme val="minor"/>
    </font>
    <font>
      <i/>
      <sz val="9"/>
      <name val="Calibri"/>
      <family val="2"/>
      <scheme val="minor"/>
    </font>
    <font>
      <i/>
      <sz val="9"/>
      <color theme="0"/>
      <name val="Calibri"/>
      <family val="2"/>
      <scheme val="minor"/>
    </font>
    <font>
      <i/>
      <sz val="11"/>
      <color theme="0" tint="-0.34998626667073579"/>
      <name val="Calibri"/>
      <family val="2"/>
      <scheme val="minor"/>
    </font>
    <font>
      <i/>
      <sz val="10"/>
      <color rgb="FF00B050"/>
      <name val="Calibri"/>
      <family val="2"/>
      <scheme val="minor"/>
    </font>
    <font>
      <i/>
      <sz val="10"/>
      <color rgb="FF00B0F0"/>
      <name val="Calibri"/>
      <family val="2"/>
      <scheme val="minor"/>
    </font>
    <font>
      <i/>
      <sz val="10"/>
      <color rgb="FFFF0000"/>
      <name val="Calibri"/>
      <family val="2"/>
      <scheme val="minor"/>
    </font>
    <font>
      <b/>
      <sz val="22"/>
      <color theme="1"/>
      <name val="Calibri"/>
      <family val="2"/>
      <scheme val="minor"/>
    </font>
    <font>
      <sz val="18"/>
      <color theme="3" tint="0.39997558519241921"/>
      <name val="Calibri"/>
      <family val="2"/>
      <scheme val="minor"/>
    </font>
    <font>
      <b/>
      <sz val="11"/>
      <color rgb="FF3F3F3F"/>
      <name val="Calibri"/>
      <family val="2"/>
      <scheme val="minor"/>
    </font>
    <font>
      <b/>
      <sz val="18"/>
      <color rgb="FFFF0000"/>
      <name val="Calibri"/>
      <family val="2"/>
      <scheme val="minor"/>
    </font>
    <font>
      <b/>
      <sz val="9"/>
      <color theme="1"/>
      <name val="Calibri"/>
      <family val="2"/>
      <scheme val="minor"/>
    </font>
    <font>
      <b/>
      <sz val="8"/>
      <color theme="1"/>
      <name val="Calibri"/>
      <family val="2"/>
      <scheme val="minor"/>
    </font>
    <font>
      <b/>
      <sz val="14"/>
      <color rgb="FFFF0000"/>
      <name val="Calibri"/>
      <family val="2"/>
      <scheme val="minor"/>
    </font>
    <font>
      <b/>
      <sz val="10.5"/>
      <color rgb="FFFF0000"/>
      <name val="CIDFont+F2"/>
    </font>
    <font>
      <i/>
      <sz val="12"/>
      <color rgb="FFFF0000"/>
      <name val="Calibri"/>
      <family val="2"/>
      <scheme val="minor"/>
    </font>
    <font>
      <i/>
      <sz val="12"/>
      <name val="Calibri"/>
      <family val="2"/>
      <scheme val="minor"/>
    </font>
    <font>
      <i/>
      <sz val="10"/>
      <color theme="9" tint="-0.499984740745262"/>
      <name val="Calibri"/>
      <family val="2"/>
      <scheme val="minor"/>
    </font>
    <font>
      <u/>
      <sz val="10"/>
      <color theme="10"/>
      <name val="Calibri"/>
      <family val="2"/>
      <scheme val="minor"/>
    </font>
    <font>
      <b/>
      <sz val="11"/>
      <color theme="3"/>
      <name val="Calibri"/>
      <family val="2"/>
      <scheme val="minor"/>
    </font>
    <font>
      <b/>
      <i/>
      <sz val="9"/>
      <name val="Calibri"/>
      <family val="2"/>
      <scheme val="minor"/>
    </font>
    <font>
      <sz val="11"/>
      <color theme="1" tint="0.249977111117893"/>
      <name val="Calibri"/>
      <family val="2"/>
      <scheme val="minor"/>
    </font>
    <font>
      <b/>
      <sz val="11"/>
      <name val="Calibri"/>
      <family val="2"/>
      <scheme val="minor"/>
    </font>
    <font>
      <b/>
      <sz val="11"/>
      <color theme="1" tint="0.249977111117893"/>
      <name val="Calibri"/>
      <family val="2"/>
      <scheme val="minor"/>
    </font>
    <font>
      <sz val="8"/>
      <color rgb="FFC00000"/>
      <name val="Calibri"/>
      <family val="2"/>
      <scheme val="minor"/>
    </font>
    <font>
      <b/>
      <i/>
      <sz val="10"/>
      <color theme="1"/>
      <name val="Calibri"/>
      <family val="2"/>
      <scheme val="minor"/>
    </font>
    <font>
      <b/>
      <sz val="10"/>
      <name val="CIDFont+F2"/>
    </font>
    <font>
      <sz val="10"/>
      <color theme="1"/>
      <name val="CIDFont+F2"/>
    </font>
    <font>
      <sz val="11"/>
      <color theme="1"/>
      <name val="Calibri"/>
      <family val="2"/>
      <scheme val="minor"/>
    </font>
    <font>
      <sz val="11"/>
      <color rgb="FFC00000"/>
      <name val="Calibri"/>
      <family val="2"/>
      <scheme val="minor"/>
    </font>
    <font>
      <b/>
      <sz val="11"/>
      <color theme="1" tint="0.499984740745262"/>
      <name val="Calibri"/>
      <family val="2"/>
      <scheme val="minor"/>
    </font>
  </fonts>
  <fills count="8">
    <fill>
      <patternFill patternType="none"/>
    </fill>
    <fill>
      <patternFill patternType="gray125"/>
    </fill>
    <fill>
      <patternFill patternType="solid">
        <fgColor rgb="FFFFCC99"/>
      </patternFill>
    </fill>
    <fill>
      <patternFill patternType="solid">
        <fgColor rgb="FFF2F2F2"/>
      </patternFill>
    </fill>
    <fill>
      <patternFill patternType="solid">
        <fgColor theme="6" tint="0.79998168889431442"/>
        <bgColor indexed="64"/>
      </patternFill>
    </fill>
    <fill>
      <patternFill patternType="solid">
        <fgColor rgb="FFFFFF00"/>
        <bgColor indexed="64"/>
      </patternFill>
    </fill>
    <fill>
      <patternFill patternType="solid">
        <fgColor theme="0" tint="-4.9989318521683403E-2"/>
        <bgColor indexed="64"/>
      </patternFill>
    </fill>
    <fill>
      <patternFill patternType="solid">
        <fgColor rgb="FFFFFFCC"/>
      </patternFill>
    </fill>
  </fills>
  <borders count="124">
    <border>
      <left/>
      <right/>
      <top/>
      <bottom/>
      <diagonal/>
    </border>
    <border>
      <left/>
      <right/>
      <top/>
      <bottom style="medium">
        <color indexed="64"/>
      </bottom>
      <diagonal/>
    </border>
    <border>
      <left/>
      <right style="medium">
        <color indexed="64"/>
      </right>
      <top style="medium">
        <color indexed="64"/>
      </top>
      <bottom/>
      <diagonal/>
    </border>
    <border>
      <left style="thin">
        <color rgb="FF7F7F7F"/>
      </left>
      <right style="thin">
        <color rgb="FF7F7F7F"/>
      </right>
      <top style="thin">
        <color rgb="FF7F7F7F"/>
      </top>
      <bottom style="thin">
        <color rgb="FF7F7F7F"/>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rgb="FF7F7F7F"/>
      </right>
      <top style="thin">
        <color rgb="FF7F7F7F"/>
      </top>
      <bottom style="thin">
        <color rgb="FF7F7F7F"/>
      </bottom>
      <diagonal/>
    </border>
    <border>
      <left style="thin">
        <color rgb="FF7F7F7F"/>
      </left>
      <right style="medium">
        <color indexed="64"/>
      </right>
      <top style="thin">
        <color rgb="FF7F7F7F"/>
      </top>
      <bottom style="thin">
        <color rgb="FF7F7F7F"/>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rgb="FF7F7F7F"/>
      </right>
      <top style="thin">
        <color rgb="FF7F7F7F"/>
      </top>
      <bottom style="medium">
        <color indexed="64"/>
      </bottom>
      <diagonal/>
    </border>
    <border>
      <left style="thin">
        <color rgb="FF7F7F7F"/>
      </left>
      <right style="thin">
        <color rgb="FF7F7F7F"/>
      </right>
      <top style="thin">
        <color rgb="FF7F7F7F"/>
      </top>
      <bottom style="medium">
        <color indexed="64"/>
      </bottom>
      <diagonal/>
    </border>
    <border>
      <left style="thin">
        <color rgb="FF7F7F7F"/>
      </left>
      <right style="medium">
        <color indexed="64"/>
      </right>
      <top style="thin">
        <color rgb="FF7F7F7F"/>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rgb="FF7F7F7F"/>
      </left>
      <right style="thin">
        <color theme="0" tint="-0.499984740745262"/>
      </right>
      <top style="thin">
        <color rgb="FF7F7F7F"/>
      </top>
      <bottom style="thin">
        <color rgb="FF7F7F7F"/>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3F3F3F"/>
      </left>
      <right style="thin">
        <color rgb="FF3F3F3F"/>
      </right>
      <top style="thin">
        <color rgb="FF3F3F3F"/>
      </top>
      <bottom style="thin">
        <color rgb="FF3F3F3F"/>
      </bottom>
      <diagonal/>
    </border>
    <border>
      <left style="thin">
        <color rgb="FF7F7F7F"/>
      </left>
      <right style="thin">
        <color theme="0" tint="-0.499984740745262"/>
      </right>
      <top style="thin">
        <color rgb="FF7F7F7F"/>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rgb="FF3F3F3F"/>
      </right>
      <top style="thin">
        <color rgb="FF3F3F3F"/>
      </top>
      <bottom style="thin">
        <color rgb="FF3F3F3F"/>
      </bottom>
      <diagonal/>
    </border>
    <border>
      <left style="thin">
        <color rgb="FF3F3F3F"/>
      </left>
      <right style="medium">
        <color indexed="64"/>
      </right>
      <top style="thin">
        <color rgb="FF3F3F3F"/>
      </top>
      <bottom style="thin">
        <color rgb="FF3F3F3F"/>
      </bottom>
      <diagonal/>
    </border>
    <border>
      <left style="medium">
        <color indexed="64"/>
      </left>
      <right style="thin">
        <color indexed="64"/>
      </right>
      <top style="thin">
        <color indexed="64"/>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rgb="FF7F7F7F"/>
      </left>
      <right style="thin">
        <color rgb="FF7F7F7F"/>
      </right>
      <top style="thin">
        <color rgb="FF7F7F7F"/>
      </top>
      <bottom style="thin">
        <color indexed="64"/>
      </bottom>
      <diagonal/>
    </border>
    <border>
      <left/>
      <right style="thin">
        <color indexed="64"/>
      </right>
      <top/>
      <bottom/>
      <diagonal/>
    </border>
    <border>
      <left/>
      <right/>
      <top/>
      <bottom style="thin">
        <color indexed="64"/>
      </bottom>
      <diagonal/>
    </border>
    <border>
      <left style="thin">
        <color theme="0" tint="-0.499984740745262"/>
      </left>
      <right/>
      <top/>
      <bottom/>
      <diagonal/>
    </border>
    <border>
      <left style="thin">
        <color indexed="64"/>
      </left>
      <right style="thin">
        <color rgb="FF7F7F7F"/>
      </right>
      <top style="thin">
        <color rgb="FF7F7F7F"/>
      </top>
      <bottom style="thin">
        <color rgb="FF7F7F7F"/>
      </bottom>
      <diagonal/>
    </border>
    <border>
      <left style="thin">
        <color indexed="64"/>
      </left>
      <right style="thin">
        <color rgb="FF7F7F7F"/>
      </right>
      <top style="thin">
        <color rgb="FF7F7F7F"/>
      </top>
      <bottom style="thin">
        <color indexed="64"/>
      </bottom>
      <diagonal/>
    </border>
    <border>
      <left style="thin">
        <color indexed="64"/>
      </left>
      <right style="thin">
        <color rgb="FF7F7F7F"/>
      </right>
      <top/>
      <bottom style="thin">
        <color rgb="FF7F7F7F"/>
      </bottom>
      <diagonal/>
    </border>
    <border>
      <left style="thin">
        <color rgb="FF7F7F7F"/>
      </left>
      <right style="thin">
        <color rgb="FF7F7F7F"/>
      </right>
      <top/>
      <bottom style="thin">
        <color rgb="FF7F7F7F"/>
      </bottom>
      <diagonal/>
    </border>
    <border>
      <left style="thin">
        <color rgb="FF7F7F7F"/>
      </left>
      <right style="thin">
        <color theme="0" tint="-0.499984740745262"/>
      </right>
      <top/>
      <bottom style="thin">
        <color rgb="FF7F7F7F"/>
      </bottom>
      <diagonal/>
    </border>
    <border>
      <left style="thin">
        <color theme="0" tint="-0.499984740745262"/>
      </left>
      <right/>
      <top/>
      <bottom style="medium">
        <color indexed="64"/>
      </bottom>
      <diagonal/>
    </border>
    <border>
      <left/>
      <right style="thin">
        <color indexed="64"/>
      </right>
      <top/>
      <bottom style="medium">
        <color indexed="64"/>
      </bottom>
      <diagonal/>
    </border>
    <border>
      <left style="thin">
        <color indexed="64"/>
      </left>
      <right style="thin">
        <color rgb="FF7F7F7F"/>
      </right>
      <top style="thin">
        <color rgb="FF7F7F7F"/>
      </top>
      <bottom style="medium">
        <color indexed="64"/>
      </bottom>
      <diagonal/>
    </border>
    <border>
      <left/>
      <right style="medium">
        <color indexed="64"/>
      </right>
      <top/>
      <bottom style="thin">
        <color indexed="64"/>
      </bottom>
      <diagonal/>
    </border>
    <border>
      <left style="thin">
        <color rgb="FF7F7F7F"/>
      </left>
      <right style="medium">
        <color indexed="64"/>
      </right>
      <top style="thin">
        <color rgb="FF7F7F7F"/>
      </top>
      <bottom style="thin">
        <color indexed="64"/>
      </bottom>
      <diagonal/>
    </border>
    <border>
      <left style="thin">
        <color theme="0" tint="-0.499984740745262"/>
      </left>
      <right/>
      <top style="thin">
        <color theme="0" tint="-0.499984740745262"/>
      </top>
      <bottom/>
      <diagonal/>
    </border>
    <border>
      <left/>
      <right style="thin">
        <color indexed="64"/>
      </right>
      <top style="thin">
        <color theme="0" tint="-0.499984740745262"/>
      </top>
      <bottom/>
      <diagonal/>
    </border>
    <border>
      <left style="thin">
        <color theme="0" tint="-0.499984740745262"/>
      </left>
      <right/>
      <top style="thin">
        <color theme="0" tint="-0.499984740745262"/>
      </top>
      <bottom style="thin">
        <color theme="0" tint="-0.499984740745262"/>
      </bottom>
      <diagonal/>
    </border>
    <border>
      <left/>
      <right style="thin">
        <color indexed="64"/>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medium">
        <color indexed="64"/>
      </right>
      <top style="thin">
        <color indexed="64"/>
      </top>
      <bottom style="thin">
        <color theme="0" tint="-0.499984740745262"/>
      </bottom>
      <diagonal/>
    </border>
    <border>
      <left/>
      <right/>
      <top style="thin">
        <color indexed="64"/>
      </top>
      <bottom style="thin">
        <color theme="0" tint="-0.499984740745262"/>
      </bottom>
      <diagonal/>
    </border>
    <border>
      <left/>
      <right style="medium">
        <color indexed="64"/>
      </right>
      <top style="thin">
        <color theme="0" tint="-0.499984740745262"/>
      </top>
      <bottom style="thin">
        <color theme="0" tint="-0.499984740745262"/>
      </bottom>
      <diagonal/>
    </border>
    <border>
      <left style="thin">
        <color rgb="FF7F7F7F"/>
      </left>
      <right/>
      <top style="thin">
        <color rgb="FF7F7F7F"/>
      </top>
      <bottom style="thin">
        <color theme="0" tint="-0.499984740745262"/>
      </bottom>
      <diagonal/>
    </border>
    <border>
      <left/>
      <right/>
      <top style="thin">
        <color rgb="FF7F7F7F"/>
      </top>
      <bottom style="thin">
        <color theme="0" tint="-0.499984740745262"/>
      </bottom>
      <diagonal/>
    </border>
    <border>
      <left/>
      <right style="medium">
        <color indexed="64"/>
      </right>
      <top style="thin">
        <color rgb="FF7F7F7F"/>
      </top>
      <bottom style="thin">
        <color theme="0" tint="-0.499984740745262"/>
      </bottom>
      <diagonal/>
    </border>
    <border>
      <left style="thin">
        <color indexed="64"/>
      </left>
      <right style="thin">
        <color rgb="FF7F7F7F"/>
      </right>
      <top style="thin">
        <color theme="0" tint="-0.499984740745262"/>
      </top>
      <bottom style="thin">
        <color theme="0" tint="-0.499984740745262"/>
      </bottom>
      <diagonal/>
    </border>
    <border>
      <left/>
      <right style="thin">
        <color rgb="FF7F7F7F"/>
      </right>
      <top style="thin">
        <color rgb="FF7F7F7F"/>
      </top>
      <bottom style="thin">
        <color rgb="FF7F7F7F"/>
      </bottom>
      <diagonal/>
    </border>
    <border>
      <left style="thin">
        <color indexed="64"/>
      </left>
      <right/>
      <top style="thin">
        <color indexed="64"/>
      </top>
      <bottom style="thin">
        <color theme="0" tint="-0.499984740745262"/>
      </bottom>
      <diagonal/>
    </border>
    <border>
      <left style="thin">
        <color indexed="64"/>
      </left>
      <right style="thin">
        <color rgb="FF7F7F7F"/>
      </right>
      <top style="thin">
        <color theme="0" tint="-0.499984740745262"/>
      </top>
      <bottom style="thin">
        <color indexed="64"/>
      </bottom>
      <diagonal/>
    </border>
    <border>
      <left/>
      <right/>
      <top/>
      <bottom style="thin">
        <color theme="0" tint="-0.499984740745262"/>
      </bottom>
      <diagonal/>
    </border>
    <border>
      <left style="thin">
        <color rgb="FF7F7F7F"/>
      </left>
      <right style="thin">
        <color theme="0" tint="-0.499984740745262"/>
      </right>
      <top/>
      <bottom style="thin">
        <color indexed="64"/>
      </bottom>
      <diagonal/>
    </border>
    <border>
      <left style="medium">
        <color indexed="64"/>
      </left>
      <right/>
      <top style="thin">
        <color indexed="64"/>
      </top>
      <bottom style="thin">
        <color rgb="FF7F7F7F"/>
      </bottom>
      <diagonal/>
    </border>
    <border>
      <left/>
      <right/>
      <top style="thin">
        <color indexed="64"/>
      </top>
      <bottom style="thin">
        <color rgb="FF7F7F7F"/>
      </bottom>
      <diagonal/>
    </border>
    <border>
      <left/>
      <right style="medium">
        <color indexed="64"/>
      </right>
      <top style="thin">
        <color indexed="64"/>
      </top>
      <bottom style="thin">
        <color rgb="FF7F7F7F"/>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rgb="FF7F7F7F"/>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theme="0" tint="-0.499984740745262"/>
      </bottom>
      <diagonal/>
    </border>
    <border>
      <left style="medium">
        <color indexed="64"/>
      </left>
      <right/>
      <top style="medium">
        <color indexed="64"/>
      </top>
      <bottom style="thin">
        <color theme="0" tint="-0.499984740745262"/>
      </bottom>
      <diagonal/>
    </border>
    <border>
      <left/>
      <right/>
      <top style="medium">
        <color indexed="64"/>
      </top>
      <bottom style="thin">
        <color theme="0" tint="-0.499984740745262"/>
      </bottom>
      <diagonal/>
    </border>
    <border>
      <left/>
      <right style="medium">
        <color indexed="64"/>
      </right>
      <top style="medium">
        <color indexed="64"/>
      </top>
      <bottom style="thin">
        <color theme="0" tint="-0.499984740745262"/>
      </bottom>
      <diagonal/>
    </border>
    <border>
      <left style="medium">
        <color indexed="64"/>
      </left>
      <right style="medium">
        <color indexed="64"/>
      </right>
      <top style="thin">
        <color theme="0" tint="-0.499984740745262"/>
      </top>
      <bottom style="thin">
        <color theme="0" tint="-0.499984740745262"/>
      </bottom>
      <diagonal/>
    </border>
    <border>
      <left style="medium">
        <color indexed="64"/>
      </left>
      <right/>
      <top style="thin">
        <color theme="0" tint="-0.499984740745262"/>
      </top>
      <bottom style="thin">
        <color theme="0" tint="-0.499984740745262"/>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theme="0" tint="-0.499984740745262"/>
      </top>
      <bottom/>
      <diagonal/>
    </border>
    <border>
      <left style="thin">
        <color auto="1"/>
      </left>
      <right style="thin">
        <color auto="1"/>
      </right>
      <top/>
      <bottom/>
      <diagonal/>
    </border>
    <border>
      <left style="thin">
        <color auto="1"/>
      </left>
      <right/>
      <top/>
      <bottom style="thin">
        <color theme="0" tint="-0.499984740745262"/>
      </bottom>
      <diagonal/>
    </border>
    <border>
      <left/>
      <right style="thin">
        <color indexed="64"/>
      </right>
      <top/>
      <bottom style="thin">
        <color theme="0" tint="-0.499984740745262"/>
      </bottom>
      <diagonal/>
    </border>
    <border>
      <left style="thin">
        <color indexed="64"/>
      </left>
      <right style="thin">
        <color indexed="64"/>
      </right>
      <top/>
      <bottom style="thin">
        <color indexed="64"/>
      </bottom>
      <diagonal/>
    </border>
    <border>
      <left/>
      <right style="thin">
        <color rgb="FF7F7F7F"/>
      </right>
      <top style="thin">
        <color theme="0" tint="-0.499984740745262"/>
      </top>
      <bottom/>
      <diagonal/>
    </border>
    <border>
      <left style="thin">
        <color rgb="FF7F7F7F"/>
      </left>
      <right style="thin">
        <color theme="0" tint="-0.499984740745262"/>
      </right>
      <top style="thin">
        <color theme="0" tint="-0.499984740745262"/>
      </top>
      <bottom/>
      <diagonal/>
    </border>
    <border>
      <left/>
      <right style="thin">
        <color theme="0" tint="-0.499984740745262"/>
      </right>
      <top style="thin">
        <color theme="0" tint="-0.499984740745262"/>
      </top>
      <bottom/>
      <diagonal/>
    </border>
    <border>
      <left style="thin">
        <color indexed="64"/>
      </left>
      <right style="thin">
        <color rgb="FF7F7F7F"/>
      </right>
      <top/>
      <bottom style="thin">
        <color indexed="64"/>
      </bottom>
      <diagonal/>
    </border>
    <border>
      <left style="thin">
        <color theme="0" tint="-0.499984740745262"/>
      </left>
      <right/>
      <top/>
      <bottom style="thin">
        <color indexed="64"/>
      </bottom>
      <diagonal/>
    </border>
    <border>
      <left/>
      <right style="thin">
        <color theme="0" tint="-0.499984740745262"/>
      </right>
      <top/>
      <bottom style="thin">
        <color indexed="64"/>
      </bottom>
      <diagonal/>
    </border>
    <border>
      <left style="thin">
        <color theme="3"/>
      </left>
      <right style="thin">
        <color theme="3"/>
      </right>
      <top style="thin">
        <color theme="3"/>
      </top>
      <bottom style="thin">
        <color theme="3"/>
      </bottom>
      <diagonal/>
    </border>
    <border>
      <left style="thin">
        <color theme="3"/>
      </left>
      <right/>
      <top/>
      <bottom style="medium">
        <color indexed="64"/>
      </bottom>
      <diagonal/>
    </border>
    <border>
      <left style="thin">
        <color theme="3"/>
      </left>
      <right style="thin">
        <color theme="3"/>
      </right>
      <top style="thin">
        <color theme="3"/>
      </top>
      <bottom style="medium">
        <color indexed="64"/>
      </bottom>
      <diagonal/>
    </border>
    <border>
      <left style="thin">
        <color indexed="64"/>
      </left>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rgb="FF7F7F7F"/>
      </top>
      <bottom style="thin">
        <color rgb="FF7F7F7F"/>
      </bottom>
      <diagonal/>
    </border>
    <border>
      <left/>
      <right/>
      <top style="thin">
        <color rgb="FF7F7F7F"/>
      </top>
      <bottom style="thin">
        <color rgb="FF7F7F7F"/>
      </bottom>
      <diagonal/>
    </border>
    <border>
      <left style="thin">
        <color rgb="FF7F7F7F"/>
      </left>
      <right/>
      <top style="thin">
        <color rgb="FF7F7F7F"/>
      </top>
      <bottom style="thin">
        <color rgb="FF7F7F7F"/>
      </bottom>
      <diagonal/>
    </border>
    <border>
      <left/>
      <right style="medium">
        <color indexed="64"/>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style="thin">
        <color rgb="FFB2B2B2"/>
      </right>
      <top style="thin">
        <color indexed="64"/>
      </top>
      <bottom style="medium">
        <color indexed="64"/>
      </bottom>
      <diagonal/>
    </border>
    <border>
      <left style="thin">
        <color rgb="FFB2B2B2"/>
      </left>
      <right style="thin">
        <color rgb="FFB2B2B2"/>
      </right>
      <top style="thin">
        <color indexed="64"/>
      </top>
      <bottom style="medium">
        <color indexed="64"/>
      </bottom>
      <diagonal/>
    </border>
    <border>
      <left style="thin">
        <color rgb="FFB2B2B2"/>
      </left>
      <right style="medium">
        <color auto="1"/>
      </right>
      <top style="thin">
        <color indexed="64"/>
      </top>
      <bottom style="medium">
        <color indexed="64"/>
      </bottom>
      <diagonal/>
    </border>
    <border>
      <left/>
      <right style="thin">
        <color rgb="FFB2B2B2"/>
      </right>
      <top style="thin">
        <color indexed="64"/>
      </top>
      <bottom/>
      <diagonal/>
    </border>
    <border>
      <left style="thin">
        <color rgb="FFB2B2B2"/>
      </left>
      <right style="thin">
        <color rgb="FFB2B2B2"/>
      </right>
      <top style="thin">
        <color indexed="64"/>
      </top>
      <bottom/>
      <diagonal/>
    </border>
    <border>
      <left style="thin">
        <color rgb="FFB2B2B2"/>
      </left>
      <right style="medium">
        <color auto="1"/>
      </right>
      <top style="thin">
        <color indexed="64"/>
      </top>
      <bottom/>
      <diagonal/>
    </border>
    <border>
      <left style="thin">
        <color theme="3"/>
      </left>
      <right style="medium">
        <color indexed="64"/>
      </right>
      <top style="thin">
        <color theme="3"/>
      </top>
      <bottom style="thin">
        <color theme="3"/>
      </bottom>
      <diagonal/>
    </border>
    <border>
      <left style="thin">
        <color theme="3"/>
      </left>
      <right style="medium">
        <color indexed="64"/>
      </right>
      <top style="thin">
        <color theme="3"/>
      </top>
      <bottom style="medium">
        <color indexed="64"/>
      </bottom>
      <diagonal/>
    </border>
  </borders>
  <cellStyleXfs count="6">
    <xf numFmtId="0" fontId="0" fillId="0" borderId="0"/>
    <xf numFmtId="0" fontId="5" fillId="2" borderId="3" applyNumberFormat="0" applyAlignment="0">
      <protection locked="0"/>
    </xf>
    <xf numFmtId="0" fontId="3" fillId="3" borderId="3" applyNumberFormat="0" applyAlignment="0"/>
    <xf numFmtId="0" fontId="11" fillId="0" borderId="0" applyNumberFormat="0" applyFill="0" applyBorder="0" applyAlignment="0" applyProtection="0"/>
    <xf numFmtId="0" fontId="30" fillId="3" borderId="23" applyNumberFormat="0" applyAlignment="0" applyProtection="0"/>
    <xf numFmtId="0" fontId="49" fillId="7" borderId="115" applyNumberFormat="0" applyFont="0" applyAlignment="0" applyProtection="0"/>
  </cellStyleXfs>
  <cellXfs count="319">
    <xf numFmtId="0" fontId="0" fillId="0" borderId="0" xfId="0"/>
    <xf numFmtId="0" fontId="1" fillId="0" borderId="0" xfId="0" applyFont="1" applyProtection="1">
      <protection hidden="1"/>
    </xf>
    <xf numFmtId="0" fontId="7" fillId="0" borderId="0" xfId="0" applyFont="1" applyProtection="1">
      <protection hidden="1"/>
    </xf>
    <xf numFmtId="0" fontId="15" fillId="0" borderId="0" xfId="0" applyFont="1" applyProtection="1">
      <protection locked="0" hidden="1"/>
    </xf>
    <xf numFmtId="0" fontId="1" fillId="0" borderId="6" xfId="0" applyFont="1" applyBorder="1" applyProtection="1">
      <protection hidden="1"/>
    </xf>
    <xf numFmtId="0" fontId="1" fillId="0" borderId="17" xfId="0" applyFont="1" applyBorder="1" applyProtection="1">
      <protection hidden="1"/>
    </xf>
    <xf numFmtId="0" fontId="9" fillId="0" borderId="4" xfId="0" applyFont="1" applyBorder="1" applyAlignment="1" applyProtection="1">
      <alignment vertical="center"/>
      <protection hidden="1"/>
    </xf>
    <xf numFmtId="0" fontId="0" fillId="0" borderId="5" xfId="0" applyBorder="1" applyProtection="1">
      <protection hidden="1"/>
    </xf>
    <xf numFmtId="0" fontId="0" fillId="0" borderId="2" xfId="0" applyBorder="1" applyProtection="1">
      <protection hidden="1"/>
    </xf>
    <xf numFmtId="0" fontId="0" fillId="0" borderId="6" xfId="0" applyBorder="1" applyProtection="1">
      <protection hidden="1"/>
    </xf>
    <xf numFmtId="0" fontId="0" fillId="0" borderId="0" xfId="0" applyProtection="1">
      <protection hidden="1"/>
    </xf>
    <xf numFmtId="0" fontId="0" fillId="0" borderId="7" xfId="0" applyBorder="1" applyProtection="1">
      <protection hidden="1"/>
    </xf>
    <xf numFmtId="0" fontId="10" fillId="0" borderId="6" xfId="0" applyFont="1" applyBorder="1" applyAlignment="1" applyProtection="1">
      <alignment vertical="center"/>
      <protection hidden="1"/>
    </xf>
    <xf numFmtId="0" fontId="18" fillId="0" borderId="0" xfId="0" applyFont="1" applyAlignment="1" applyProtection="1">
      <alignment horizontal="left" vertical="top" wrapText="1"/>
      <protection hidden="1"/>
    </xf>
    <xf numFmtId="164" fontId="0" fillId="0" borderId="0" xfId="0" applyNumberFormat="1" applyProtection="1">
      <protection hidden="1"/>
    </xf>
    <xf numFmtId="0" fontId="23" fillId="0" borderId="0" xfId="0" applyFont="1" applyProtection="1">
      <protection hidden="1"/>
    </xf>
    <xf numFmtId="0" fontId="14" fillId="0" borderId="0" xfId="0" applyFont="1" applyAlignment="1" applyProtection="1">
      <alignment vertical="top"/>
      <protection hidden="1"/>
    </xf>
    <xf numFmtId="0" fontId="19" fillId="0" borderId="0" xfId="0" applyFont="1" applyAlignment="1" applyProtection="1">
      <alignment vertical="top" wrapText="1"/>
      <protection hidden="1"/>
    </xf>
    <xf numFmtId="0" fontId="23" fillId="0" borderId="0" xfId="0" applyFont="1" applyAlignment="1" applyProtection="1">
      <alignment horizontal="center"/>
      <protection hidden="1"/>
    </xf>
    <xf numFmtId="0" fontId="0" fillId="0" borderId="7" xfId="0" applyBorder="1"/>
    <xf numFmtId="0" fontId="1" fillId="0" borderId="0" xfId="0" applyFont="1" applyAlignment="1">
      <alignment horizontal="center"/>
    </xf>
    <xf numFmtId="0" fontId="5" fillId="2" borderId="3" xfId="1">
      <protection locked="0"/>
    </xf>
    <xf numFmtId="0" fontId="5" fillId="2" borderId="3" xfId="1" applyAlignment="1">
      <alignment horizontal="right"/>
      <protection locked="0"/>
    </xf>
    <xf numFmtId="0" fontId="1" fillId="0" borderId="0" xfId="0" applyFont="1" applyAlignment="1" applyProtection="1">
      <alignment horizontal="right"/>
      <protection hidden="1"/>
    </xf>
    <xf numFmtId="0" fontId="0" fillId="0" borderId="1" xfId="0" applyBorder="1"/>
    <xf numFmtId="0" fontId="0" fillId="0" borderId="18" xfId="0" applyBorder="1"/>
    <xf numFmtId="0" fontId="5" fillId="2" borderId="25" xfId="1" applyBorder="1">
      <protection locked="0"/>
    </xf>
    <xf numFmtId="0" fontId="0" fillId="0" borderId="20" xfId="0" applyBorder="1"/>
    <xf numFmtId="0" fontId="20" fillId="0" borderId="36" xfId="0" applyFont="1" applyBorder="1" applyAlignment="1" applyProtection="1">
      <alignment horizontal="left" vertical="top" wrapText="1"/>
      <protection hidden="1"/>
    </xf>
    <xf numFmtId="0" fontId="18" fillId="0" borderId="10" xfId="0" applyFont="1" applyBorder="1" applyAlignment="1" applyProtection="1">
      <alignment horizontal="left" vertical="top" wrapText="1"/>
      <protection hidden="1"/>
    </xf>
    <xf numFmtId="0" fontId="0" fillId="0" borderId="38" xfId="0" applyBorder="1" applyProtection="1">
      <protection hidden="1"/>
    </xf>
    <xf numFmtId="0" fontId="0" fillId="0" borderId="39" xfId="0" applyBorder="1" applyProtection="1">
      <protection hidden="1"/>
    </xf>
    <xf numFmtId="0" fontId="0" fillId="0" borderId="10" xfId="0" applyBorder="1" applyProtection="1">
      <protection hidden="1"/>
    </xf>
    <xf numFmtId="0" fontId="5" fillId="2" borderId="40" xfId="1" applyBorder="1">
      <protection locked="0"/>
    </xf>
    <xf numFmtId="0" fontId="7" fillId="0" borderId="42" xfId="0" applyFont="1" applyBorder="1" applyProtection="1">
      <protection hidden="1"/>
    </xf>
    <xf numFmtId="0" fontId="0" fillId="0" borderId="42" xfId="0" applyBorder="1" applyProtection="1">
      <protection hidden="1"/>
    </xf>
    <xf numFmtId="0" fontId="1" fillId="0" borderId="42" xfId="0" applyFont="1" applyBorder="1" applyProtection="1">
      <protection hidden="1"/>
    </xf>
    <xf numFmtId="0" fontId="24" fillId="0" borderId="42" xfId="0" applyFont="1" applyBorder="1" applyProtection="1">
      <protection hidden="1"/>
    </xf>
    <xf numFmtId="0" fontId="4" fillId="0" borderId="36" xfId="0" applyFont="1" applyBorder="1" applyProtection="1">
      <protection hidden="1"/>
    </xf>
    <xf numFmtId="0" fontId="0" fillId="0" borderId="52" xfId="0" applyBorder="1" applyProtection="1">
      <protection hidden="1"/>
    </xf>
    <xf numFmtId="0" fontId="0" fillId="0" borderId="12" xfId="0" applyBorder="1" applyProtection="1">
      <protection hidden="1"/>
    </xf>
    <xf numFmtId="0" fontId="0" fillId="0" borderId="52" xfId="0" applyBorder="1"/>
    <xf numFmtId="0" fontId="18" fillId="0" borderId="12" xfId="0" applyFont="1" applyBorder="1" applyAlignment="1" applyProtection="1">
      <alignment horizontal="left" vertical="top" wrapText="1"/>
      <protection hidden="1"/>
    </xf>
    <xf numFmtId="0" fontId="0" fillId="0" borderId="38" xfId="0" applyBorder="1"/>
    <xf numFmtId="0" fontId="0" fillId="0" borderId="61" xfId="0" applyBorder="1" applyProtection="1">
      <protection hidden="1"/>
    </xf>
    <xf numFmtId="0" fontId="0" fillId="0" borderId="60" xfId="0" applyBorder="1" applyProtection="1">
      <protection hidden="1"/>
    </xf>
    <xf numFmtId="164" fontId="3" fillId="3" borderId="62" xfId="2" applyNumberFormat="1" applyBorder="1" applyProtection="1">
      <protection hidden="1"/>
    </xf>
    <xf numFmtId="0" fontId="7" fillId="0" borderId="59" xfId="0" applyFont="1" applyBorder="1" applyProtection="1">
      <protection hidden="1"/>
    </xf>
    <xf numFmtId="0" fontId="0" fillId="0" borderId="59" xfId="0" applyBorder="1" applyProtection="1">
      <protection hidden="1"/>
    </xf>
    <xf numFmtId="0" fontId="1" fillId="0" borderId="59" xfId="0" applyFont="1" applyBorder="1" applyProtection="1">
      <protection hidden="1"/>
    </xf>
    <xf numFmtId="0" fontId="7" fillId="0" borderId="63" xfId="0" applyFont="1" applyBorder="1" applyProtection="1">
      <protection hidden="1"/>
    </xf>
    <xf numFmtId="0" fontId="0" fillId="0" borderId="64" xfId="0" applyBorder="1" applyProtection="1">
      <protection hidden="1"/>
    </xf>
    <xf numFmtId="0" fontId="1" fillId="0" borderId="64" xfId="0" applyFont="1" applyBorder="1" applyProtection="1">
      <protection hidden="1"/>
    </xf>
    <xf numFmtId="0" fontId="0" fillId="0" borderId="65" xfId="0" applyBorder="1" applyProtection="1">
      <protection hidden="1"/>
    </xf>
    <xf numFmtId="0" fontId="0" fillId="0" borderId="66" xfId="0" applyBorder="1" applyProtection="1">
      <protection hidden="1"/>
    </xf>
    <xf numFmtId="0" fontId="5" fillId="2" borderId="67" xfId="1" applyBorder="1">
      <protection locked="0"/>
    </xf>
    <xf numFmtId="0" fontId="0" fillId="0" borderId="58" xfId="0" applyBorder="1" applyProtection="1">
      <protection hidden="1"/>
    </xf>
    <xf numFmtId="0" fontId="21" fillId="0" borderId="68" xfId="0" applyFont="1" applyBorder="1" applyProtection="1">
      <protection hidden="1"/>
    </xf>
    <xf numFmtId="0" fontId="4" fillId="0" borderId="68" xfId="0" applyFont="1" applyBorder="1" applyProtection="1">
      <protection hidden="1"/>
    </xf>
    <xf numFmtId="0" fontId="0" fillId="0" borderId="69" xfId="0" applyBorder="1" applyProtection="1">
      <protection hidden="1"/>
    </xf>
    <xf numFmtId="0" fontId="11" fillId="0" borderId="0" xfId="3" applyBorder="1" applyProtection="1">
      <protection locked="0"/>
    </xf>
    <xf numFmtId="0" fontId="31" fillId="0" borderId="5" xfId="0" applyFont="1" applyBorder="1" applyProtection="1">
      <protection hidden="1"/>
    </xf>
    <xf numFmtId="0" fontId="9" fillId="0" borderId="78" xfId="0" applyFont="1" applyBorder="1" applyAlignment="1" applyProtection="1">
      <alignment vertical="center"/>
      <protection hidden="1"/>
    </xf>
    <xf numFmtId="0" fontId="0" fillId="0" borderId="79" xfId="0" applyBorder="1" applyProtection="1">
      <protection hidden="1"/>
    </xf>
    <xf numFmtId="0" fontId="0" fillId="0" borderId="79" xfId="0" applyBorder="1" applyAlignment="1" applyProtection="1">
      <alignment horizontal="right" vertical="center"/>
      <protection hidden="1"/>
    </xf>
    <xf numFmtId="0" fontId="5" fillId="2" borderId="80" xfId="1" applyBorder="1">
      <protection locked="0"/>
    </xf>
    <xf numFmtId="0" fontId="0" fillId="0" borderId="81" xfId="0" applyBorder="1" applyProtection="1">
      <protection hidden="1"/>
    </xf>
    <xf numFmtId="0" fontId="0" fillId="0" borderId="76" xfId="0" applyBorder="1" applyProtection="1">
      <protection hidden="1"/>
    </xf>
    <xf numFmtId="0" fontId="0" fillId="0" borderId="82" xfId="0" applyBorder="1" applyProtection="1">
      <protection hidden="1"/>
    </xf>
    <xf numFmtId="0" fontId="0" fillId="0" borderId="25" xfId="0" applyBorder="1" applyProtection="1">
      <protection hidden="1"/>
    </xf>
    <xf numFmtId="0" fontId="1" fillId="0" borderId="83" xfId="0" applyFont="1" applyBorder="1" applyProtection="1">
      <protection hidden="1"/>
    </xf>
    <xf numFmtId="0" fontId="1" fillId="0" borderId="87" xfId="0" applyFont="1" applyBorder="1" applyProtection="1">
      <protection hidden="1"/>
    </xf>
    <xf numFmtId="0" fontId="0" fillId="0" borderId="77" xfId="0" applyBorder="1" applyProtection="1">
      <protection hidden="1"/>
    </xf>
    <xf numFmtId="0" fontId="0" fillId="0" borderId="6" xfId="0" applyBorder="1"/>
    <xf numFmtId="0" fontId="0" fillId="0" borderId="10" xfId="0" applyBorder="1"/>
    <xf numFmtId="0" fontId="0" fillId="0" borderId="11" xfId="0" applyBorder="1"/>
    <xf numFmtId="0" fontId="0" fillId="0" borderId="0" xfId="0" applyAlignment="1">
      <alignment horizontal="left" vertical="top"/>
    </xf>
    <xf numFmtId="0" fontId="33" fillId="0" borderId="6" xfId="0" applyFont="1" applyBorder="1" applyAlignment="1">
      <alignment horizontal="left" vertical="top" wrapText="1"/>
    </xf>
    <xf numFmtId="0" fontId="20" fillId="0" borderId="6" xfId="0" applyFont="1" applyBorder="1" applyAlignment="1">
      <alignment horizontal="left" vertical="top" wrapText="1"/>
    </xf>
    <xf numFmtId="0" fontId="18" fillId="0" borderId="0" xfId="0" applyFont="1" applyAlignment="1">
      <alignment horizontal="left" vertical="top" wrapText="1"/>
    </xf>
    <xf numFmtId="0" fontId="18" fillId="0" borderId="7" xfId="0" applyFont="1" applyBorder="1" applyAlignment="1">
      <alignment horizontal="left" vertical="top" wrapText="1"/>
    </xf>
    <xf numFmtId="0" fontId="0" fillId="0" borderId="25" xfId="0" applyBorder="1"/>
    <xf numFmtId="0" fontId="0" fillId="0" borderId="12" xfId="0" applyBorder="1"/>
    <xf numFmtId="0" fontId="0" fillId="0" borderId="36" xfId="0" applyBorder="1"/>
    <xf numFmtId="0" fontId="0" fillId="0" borderId="25" xfId="0" applyBorder="1" applyAlignment="1">
      <alignment wrapText="1"/>
    </xf>
    <xf numFmtId="0" fontId="0" fillId="0" borderId="17" xfId="0" applyBorder="1" applyAlignment="1">
      <alignment wrapText="1"/>
    </xf>
    <xf numFmtId="0" fontId="5" fillId="0" borderId="1" xfId="1" applyFill="1" applyBorder="1" applyAlignment="1" applyProtection="1">
      <alignment horizontal="left" wrapText="1"/>
    </xf>
    <xf numFmtId="0" fontId="5" fillId="0" borderId="18" xfId="1" applyFill="1" applyBorder="1" applyAlignment="1" applyProtection="1">
      <alignment horizontal="left" wrapText="1"/>
    </xf>
    <xf numFmtId="0" fontId="20" fillId="0" borderId="4" xfId="0" applyFont="1" applyBorder="1" applyAlignment="1">
      <alignment horizontal="left" vertical="top" wrapText="1"/>
    </xf>
    <xf numFmtId="0" fontId="0" fillId="0" borderId="5" xfId="0" applyBorder="1"/>
    <xf numFmtId="0" fontId="0" fillId="0" borderId="2" xfId="0" applyBorder="1"/>
    <xf numFmtId="0" fontId="0" fillId="0" borderId="92" xfId="0" applyBorder="1" applyAlignment="1">
      <alignment horizontal="left" vertical="top" wrapText="1"/>
    </xf>
    <xf numFmtId="0" fontId="0" fillId="0" borderId="37" xfId="0" applyBorder="1"/>
    <xf numFmtId="0" fontId="4" fillId="0" borderId="7" xfId="0" applyFont="1" applyBorder="1" applyProtection="1">
      <protection hidden="1"/>
    </xf>
    <xf numFmtId="0" fontId="6" fillId="0" borderId="0" xfId="0" applyFont="1" applyAlignment="1" applyProtection="1">
      <alignment horizontal="center" wrapText="1"/>
      <protection hidden="1"/>
    </xf>
    <xf numFmtId="0" fontId="0" fillId="0" borderId="94" xfId="0" applyBorder="1"/>
    <xf numFmtId="0" fontId="0" fillId="0" borderId="55" xfId="0" applyBorder="1"/>
    <xf numFmtId="0" fontId="0" fillId="0" borderId="96" xfId="0" applyBorder="1" applyAlignment="1" applyProtection="1">
      <alignment wrapText="1"/>
      <protection hidden="1"/>
    </xf>
    <xf numFmtId="0" fontId="0" fillId="0" borderId="70" xfId="0" applyBorder="1" applyProtection="1">
      <protection hidden="1"/>
    </xf>
    <xf numFmtId="0" fontId="0" fillId="0" borderId="70" xfId="0" applyBorder="1"/>
    <xf numFmtId="0" fontId="0" fillId="0" borderId="97" xfId="0" applyBorder="1"/>
    <xf numFmtId="0" fontId="42" fillId="6" borderId="99" xfId="0" applyFont="1" applyFill="1" applyBorder="1" applyAlignment="1" applyProtection="1">
      <alignment horizontal="center" wrapText="1"/>
      <protection hidden="1"/>
    </xf>
    <xf numFmtId="164" fontId="42" fillId="3" borderId="100" xfId="2" applyNumberFormat="1" applyFont="1" applyBorder="1" applyAlignment="1" applyProtection="1">
      <alignment horizontal="center" wrapText="1"/>
      <protection hidden="1"/>
    </xf>
    <xf numFmtId="0" fontId="43" fillId="0" borderId="98" xfId="0" applyFont="1" applyBorder="1" applyAlignment="1" applyProtection="1">
      <alignment horizontal="left"/>
      <protection hidden="1"/>
    </xf>
    <xf numFmtId="0" fontId="44" fillId="6" borderId="102" xfId="0" applyFont="1" applyFill="1" applyBorder="1" applyAlignment="1">
      <alignment horizontal="center"/>
    </xf>
    <xf numFmtId="2" fontId="44" fillId="6" borderId="71" xfId="0" applyNumberFormat="1" applyFont="1" applyFill="1" applyBorder="1" applyAlignment="1">
      <alignment horizontal="center"/>
    </xf>
    <xf numFmtId="0" fontId="5" fillId="2" borderId="46" xfId="1" applyBorder="1">
      <protection locked="0"/>
    </xf>
    <xf numFmtId="0" fontId="5" fillId="2" borderId="47" xfId="1" applyBorder="1">
      <protection locked="0"/>
    </xf>
    <xf numFmtId="0" fontId="5" fillId="2" borderId="48" xfId="1" applyBorder="1">
      <protection locked="0"/>
    </xf>
    <xf numFmtId="0" fontId="5" fillId="2" borderId="44" xfId="1" applyBorder="1">
      <protection locked="0"/>
    </xf>
    <xf numFmtId="0" fontId="5" fillId="2" borderId="19" xfId="1" applyBorder="1">
      <protection locked="0"/>
    </xf>
    <xf numFmtId="0" fontId="5" fillId="2" borderId="19" xfId="1" applyNumberFormat="1" applyBorder="1">
      <protection locked="0"/>
    </xf>
    <xf numFmtId="0" fontId="5" fillId="2" borderId="51" xfId="1" applyBorder="1">
      <protection locked="0"/>
    </xf>
    <xf numFmtId="0" fontId="5" fillId="2" borderId="14" xfId="1" applyBorder="1">
      <protection locked="0"/>
    </xf>
    <xf numFmtId="0" fontId="5" fillId="2" borderId="24" xfId="1" applyNumberFormat="1" applyBorder="1">
      <protection locked="0"/>
    </xf>
    <xf numFmtId="0" fontId="4" fillId="0" borderId="0" xfId="0" applyFont="1" applyProtection="1">
      <protection hidden="1"/>
    </xf>
    <xf numFmtId="0" fontId="0" fillId="0" borderId="0" xfId="0" applyAlignment="1" applyProtection="1">
      <alignment wrapText="1"/>
      <protection hidden="1"/>
    </xf>
    <xf numFmtId="0" fontId="0" fillId="0" borderId="0" xfId="0" applyAlignment="1" applyProtection="1">
      <alignment horizontal="center"/>
      <protection hidden="1"/>
    </xf>
    <xf numFmtId="0" fontId="1" fillId="0" borderId="4" xfId="0" applyFont="1" applyBorder="1" applyProtection="1">
      <protection hidden="1"/>
    </xf>
    <xf numFmtId="0" fontId="1" fillId="0" borderId="5" xfId="0" applyFont="1" applyBorder="1" applyProtection="1">
      <protection hidden="1"/>
    </xf>
    <xf numFmtId="0" fontId="0" fillId="0" borderId="32" xfId="0" applyBorder="1"/>
    <xf numFmtId="0" fontId="0" fillId="0" borderId="79" xfId="0" applyBorder="1" applyAlignment="1" applyProtection="1">
      <alignment horizontal="center" vertical="center"/>
      <protection hidden="1"/>
    </xf>
    <xf numFmtId="0" fontId="40" fillId="0" borderId="5" xfId="0" applyFont="1" applyBorder="1"/>
    <xf numFmtId="0" fontId="51" fillId="0" borderId="5" xfId="0" applyFont="1" applyBorder="1" applyProtection="1">
      <protection hidden="1"/>
    </xf>
    <xf numFmtId="0" fontId="0" fillId="6" borderId="2" xfId="0" applyFill="1" applyBorder="1" applyProtection="1">
      <protection hidden="1"/>
    </xf>
    <xf numFmtId="0" fontId="51" fillId="0" borderId="0" xfId="0" applyFont="1" applyProtection="1">
      <protection hidden="1"/>
    </xf>
    <xf numFmtId="0" fontId="40" fillId="0" borderId="0" xfId="0" applyFont="1"/>
    <xf numFmtId="0" fontId="0" fillId="6" borderId="7" xfId="0" applyFill="1" applyBorder="1" applyProtection="1">
      <protection hidden="1"/>
    </xf>
    <xf numFmtId="0" fontId="5" fillId="2" borderId="8" xfId="1" applyBorder="1">
      <protection locked="0"/>
    </xf>
    <xf numFmtId="0" fontId="5" fillId="2" borderId="13" xfId="1" applyBorder="1">
      <protection locked="0"/>
    </xf>
    <xf numFmtId="0" fontId="0" fillId="0" borderId="105" xfId="0" applyBorder="1" applyProtection="1">
      <protection locked="0"/>
    </xf>
    <xf numFmtId="0" fontId="0" fillId="0" borderId="122" xfId="0" applyBorder="1" applyProtection="1">
      <protection locked="0"/>
    </xf>
    <xf numFmtId="0" fontId="0" fillId="0" borderId="107" xfId="0" applyBorder="1" applyProtection="1">
      <protection locked="0"/>
    </xf>
    <xf numFmtId="0" fontId="0" fillId="0" borderId="123" xfId="0" applyBorder="1" applyProtection="1">
      <protection locked="0"/>
    </xf>
    <xf numFmtId="0" fontId="5" fillId="2" borderId="112" xfId="1" applyBorder="1" applyAlignment="1">
      <alignment horizontal="center"/>
      <protection locked="0"/>
    </xf>
    <xf numFmtId="0" fontId="5" fillId="2" borderId="114" xfId="1" applyBorder="1" applyAlignment="1">
      <alignment horizontal="center"/>
      <protection locked="0"/>
    </xf>
    <xf numFmtId="0" fontId="0" fillId="0" borderId="49" xfId="0" applyBorder="1" applyAlignment="1" applyProtection="1">
      <alignment horizontal="center"/>
      <protection locked="0"/>
    </xf>
    <xf numFmtId="0" fontId="0" fillId="0" borderId="50" xfId="0" applyBorder="1" applyAlignment="1" applyProtection="1">
      <alignment horizontal="center"/>
      <protection locked="0"/>
    </xf>
    <xf numFmtId="0" fontId="1" fillId="0" borderId="5" xfId="0" applyFont="1" applyBorder="1" applyProtection="1">
      <protection hidden="1"/>
    </xf>
    <xf numFmtId="0" fontId="0" fillId="0" borderId="2" xfId="0" applyBorder="1"/>
    <xf numFmtId="0" fontId="50" fillId="7" borderId="116" xfId="5" applyFont="1" applyBorder="1" applyAlignment="1">
      <alignment horizontal="left" vertical="center"/>
    </xf>
    <xf numFmtId="0" fontId="50" fillId="7" borderId="117" xfId="5" applyFont="1" applyBorder="1" applyAlignment="1">
      <alignment horizontal="left" vertical="center"/>
    </xf>
    <xf numFmtId="0" fontId="50" fillId="7" borderId="118" xfId="5" applyFont="1" applyBorder="1" applyAlignment="1">
      <alignment horizontal="left" vertical="center"/>
    </xf>
    <xf numFmtId="0" fontId="0" fillId="0" borderId="106" xfId="0" applyBorder="1" applyProtection="1">
      <protection locked="0"/>
    </xf>
    <xf numFmtId="0" fontId="0" fillId="0" borderId="18" xfId="0" applyBorder="1" applyProtection="1">
      <protection locked="0"/>
    </xf>
    <xf numFmtId="0" fontId="1" fillId="0" borderId="5" xfId="0" applyFont="1" applyBorder="1"/>
    <xf numFmtId="0" fontId="1" fillId="0" borderId="2" xfId="0" applyFont="1" applyBorder="1"/>
    <xf numFmtId="0" fontId="5" fillId="2" borderId="3" xfId="1" applyAlignment="1">
      <alignment horizontal="left"/>
      <protection locked="0"/>
    </xf>
    <xf numFmtId="0" fontId="5" fillId="2" borderId="9" xfId="1" applyBorder="1" applyAlignment="1">
      <alignment horizontal="left"/>
      <protection locked="0"/>
    </xf>
    <xf numFmtId="0" fontId="24" fillId="0" borderId="59" xfId="0" applyFont="1" applyBorder="1" applyAlignment="1" applyProtection="1">
      <alignment horizontal="right"/>
      <protection hidden="1"/>
    </xf>
    <xf numFmtId="0" fontId="14" fillId="0" borderId="4" xfId="0" applyFont="1" applyBorder="1" applyAlignment="1" applyProtection="1">
      <alignment horizontal="center" vertical="top"/>
      <protection hidden="1"/>
    </xf>
    <xf numFmtId="0" fontId="14" fillId="0" borderId="5" xfId="0" applyFont="1" applyBorder="1" applyAlignment="1" applyProtection="1">
      <alignment horizontal="center" vertical="top"/>
      <protection hidden="1"/>
    </xf>
    <xf numFmtId="0" fontId="14" fillId="0" borderId="2" xfId="0" applyFont="1" applyBorder="1" applyAlignment="1" applyProtection="1">
      <alignment horizontal="center" vertical="top"/>
      <protection hidden="1"/>
    </xf>
    <xf numFmtId="0" fontId="14" fillId="0" borderId="6" xfId="0" applyFont="1" applyBorder="1" applyAlignment="1" applyProtection="1">
      <alignment horizontal="center" vertical="top"/>
      <protection hidden="1"/>
    </xf>
    <xf numFmtId="0" fontId="14" fillId="0" borderId="0" xfId="0" applyFont="1" applyAlignment="1" applyProtection="1">
      <alignment horizontal="center" vertical="top"/>
      <protection hidden="1"/>
    </xf>
    <xf numFmtId="0" fontId="14" fillId="0" borderId="7" xfId="0" applyFont="1" applyBorder="1" applyAlignment="1" applyProtection="1">
      <alignment horizontal="center" vertical="top"/>
      <protection hidden="1"/>
    </xf>
    <xf numFmtId="0" fontId="19" fillId="4" borderId="20" xfId="0" quotePrefix="1" applyFont="1" applyFill="1" applyBorder="1" applyAlignment="1" applyProtection="1">
      <alignment horizontal="left" vertical="center" wrapText="1"/>
      <protection hidden="1"/>
    </xf>
    <xf numFmtId="0" fontId="19" fillId="4" borderId="21" xfId="0" applyFont="1" applyFill="1" applyBorder="1" applyAlignment="1" applyProtection="1">
      <alignment horizontal="left" vertical="center" wrapText="1"/>
      <protection hidden="1"/>
    </xf>
    <xf numFmtId="0" fontId="19" fillId="4" borderId="22" xfId="0" applyFont="1" applyFill="1" applyBorder="1" applyAlignment="1" applyProtection="1">
      <alignment horizontal="left" vertical="center" wrapText="1"/>
      <protection hidden="1"/>
    </xf>
    <xf numFmtId="0" fontId="5" fillId="2" borderId="40" xfId="1" applyBorder="1" applyAlignment="1">
      <alignment horizontal="left"/>
      <protection locked="0"/>
    </xf>
    <xf numFmtId="0" fontId="5" fillId="2" borderId="53" xfId="1" applyBorder="1" applyAlignment="1">
      <alignment horizontal="left"/>
      <protection locked="0"/>
    </xf>
    <xf numFmtId="0" fontId="0" fillId="0" borderId="54" xfId="0" applyBorder="1" applyAlignment="1" applyProtection="1">
      <alignment horizontal="center"/>
      <protection locked="0"/>
    </xf>
    <xf numFmtId="0" fontId="0" fillId="0" borderId="55" xfId="0" applyBorder="1" applyAlignment="1" applyProtection="1">
      <alignment horizontal="center"/>
      <protection locked="0"/>
    </xf>
    <xf numFmtId="0" fontId="22" fillId="5" borderId="91" xfId="0" quotePrefix="1" applyFont="1" applyFill="1" applyBorder="1" applyAlignment="1" applyProtection="1">
      <alignment horizontal="left" vertical="center" wrapText="1"/>
      <protection hidden="1"/>
    </xf>
    <xf numFmtId="0" fontId="0" fillId="0" borderId="95" xfId="0" applyBorder="1" applyAlignment="1">
      <alignment wrapText="1"/>
    </xf>
    <xf numFmtId="0" fontId="0" fillId="0" borderId="98" xfId="0" applyBorder="1" applyAlignment="1">
      <alignment wrapText="1"/>
    </xf>
    <xf numFmtId="0" fontId="1" fillId="0" borderId="54" xfId="0" applyFont="1" applyBorder="1" applyAlignment="1" applyProtection="1">
      <alignment horizontal="center" vertical="center" wrapText="1"/>
      <protection hidden="1"/>
    </xf>
    <xf numFmtId="0" fontId="1" fillId="0" borderId="101" xfId="0" applyFont="1" applyBorder="1" applyAlignment="1">
      <alignment horizontal="center" vertical="center" wrapText="1"/>
    </xf>
    <xf numFmtId="0" fontId="1" fillId="0" borderId="103" xfId="0" applyFont="1" applyBorder="1" applyAlignment="1">
      <alignment horizontal="center" vertical="center" wrapText="1"/>
    </xf>
    <xf numFmtId="0" fontId="1" fillId="0" borderId="104" xfId="0" applyFont="1" applyBorder="1" applyAlignment="1">
      <alignment horizontal="center" vertical="center" wrapText="1"/>
    </xf>
    <xf numFmtId="0" fontId="50" fillId="7" borderId="119" xfId="5" applyFont="1" applyBorder="1" applyAlignment="1">
      <alignment horizontal="left" vertical="center"/>
    </xf>
    <xf numFmtId="0" fontId="50" fillId="7" borderId="120" xfId="5" applyFont="1" applyBorder="1" applyAlignment="1">
      <alignment horizontal="left" vertical="center"/>
    </xf>
    <xf numFmtId="0" fontId="50" fillId="7" borderId="121" xfId="5" applyFont="1" applyBorder="1" applyAlignment="1">
      <alignment horizontal="left" vertical="center"/>
    </xf>
    <xf numFmtId="0" fontId="0" fillId="0" borderId="43" xfId="0" applyBorder="1" applyAlignment="1" applyProtection="1">
      <alignment horizontal="center"/>
      <protection locked="0"/>
    </xf>
    <xf numFmtId="0" fontId="0" fillId="0" borderId="41" xfId="0" applyBorder="1" applyAlignment="1" applyProtection="1">
      <alignment horizontal="center"/>
      <protection locked="0"/>
    </xf>
    <xf numFmtId="0" fontId="0" fillId="0" borderId="56" xfId="0" applyBorder="1" applyAlignment="1" applyProtection="1">
      <alignment horizontal="center"/>
      <protection locked="0"/>
    </xf>
    <xf numFmtId="0" fontId="0" fillId="0" borderId="57" xfId="0" applyBorder="1" applyAlignment="1" applyProtection="1">
      <alignment horizontal="center"/>
      <protection locked="0"/>
    </xf>
    <xf numFmtId="0" fontId="0" fillId="0" borderId="59" xfId="0" applyBorder="1" applyAlignment="1" applyProtection="1">
      <alignment horizontal="center"/>
      <protection locked="0"/>
    </xf>
    <xf numFmtId="0" fontId="9" fillId="0" borderId="108" xfId="0" applyFont="1" applyBorder="1" applyAlignment="1" applyProtection="1">
      <alignment horizontal="left" vertical="center"/>
      <protection hidden="1"/>
    </xf>
    <xf numFmtId="0" fontId="0" fillId="0" borderId="79" xfId="0" applyBorder="1" applyAlignment="1">
      <alignment horizontal="left"/>
    </xf>
    <xf numFmtId="0" fontId="0" fillId="0" borderId="81" xfId="0" applyBorder="1" applyAlignment="1">
      <alignment horizontal="left"/>
    </xf>
    <xf numFmtId="0" fontId="47" fillId="0" borderId="35" xfId="0" applyFont="1" applyBorder="1" applyAlignment="1" applyProtection="1">
      <alignment horizontal="left" vertical="center"/>
      <protection hidden="1"/>
    </xf>
    <xf numFmtId="0" fontId="48" fillId="0" borderId="34" xfId="0" applyFont="1" applyBorder="1" applyAlignment="1">
      <alignment horizontal="left"/>
    </xf>
    <xf numFmtId="0" fontId="0" fillId="0" borderId="93" xfId="0" applyBorder="1" applyAlignment="1" applyProtection="1">
      <alignment horizontal="center" vertical="center"/>
      <protection hidden="1"/>
    </xf>
    <xf numFmtId="0" fontId="0" fillId="0" borderId="109" xfId="0" applyBorder="1"/>
    <xf numFmtId="1" fontId="17" fillId="2" borderId="93" xfId="1" applyNumberFormat="1" applyFont="1" applyBorder="1" applyAlignment="1">
      <alignment horizontal="center" vertical="center"/>
      <protection locked="0"/>
    </xf>
    <xf numFmtId="1" fontId="0" fillId="0" borderId="33" xfId="0" applyNumberFormat="1" applyBorder="1" applyAlignment="1" applyProtection="1">
      <alignment horizontal="center" vertical="center"/>
      <protection locked="0"/>
    </xf>
    <xf numFmtId="0" fontId="17" fillId="2" borderId="8" xfId="1" applyFont="1" applyBorder="1" applyAlignment="1">
      <alignment horizontal="left" vertical="top" wrapText="1"/>
      <protection locked="0"/>
    </xf>
    <xf numFmtId="0" fontId="17" fillId="2" borderId="3" xfId="1" applyFont="1" applyAlignment="1">
      <alignment horizontal="left" vertical="top" wrapText="1"/>
      <protection locked="0"/>
    </xf>
    <xf numFmtId="0" fontId="17" fillId="2" borderId="9" xfId="1" applyFont="1" applyBorder="1" applyAlignment="1">
      <alignment horizontal="left" vertical="top" wrapText="1"/>
      <protection locked="0"/>
    </xf>
    <xf numFmtId="0" fontId="17" fillId="2" borderId="13" xfId="1" applyFont="1" applyBorder="1" applyAlignment="1">
      <alignment horizontal="left" vertical="top" wrapText="1"/>
      <protection locked="0"/>
    </xf>
    <xf numFmtId="0" fontId="17" fillId="2" borderId="14" xfId="1" applyFont="1" applyBorder="1" applyAlignment="1">
      <alignment horizontal="left" vertical="top" wrapText="1"/>
      <protection locked="0"/>
    </xf>
    <xf numFmtId="0" fontId="17" fillId="2" borderId="15" xfId="1" applyFont="1" applyBorder="1" applyAlignment="1">
      <alignment horizontal="left" vertical="top" wrapText="1"/>
      <protection locked="0"/>
    </xf>
    <xf numFmtId="0" fontId="10" fillId="0" borderId="72" xfId="0" applyFont="1" applyBorder="1" applyAlignment="1" applyProtection="1">
      <alignment horizontal="center" vertical="center"/>
      <protection hidden="1"/>
    </xf>
    <xf numFmtId="0" fontId="10" fillId="0" borderId="73" xfId="0" applyFont="1" applyBorder="1" applyAlignment="1" applyProtection="1">
      <alignment horizontal="center" vertical="center"/>
      <protection hidden="1"/>
    </xf>
    <xf numFmtId="0" fontId="35" fillId="0" borderId="73" xfId="0" applyFont="1" applyBorder="1" applyAlignment="1" applyProtection="1">
      <alignment horizontal="center" vertical="center"/>
      <protection hidden="1"/>
    </xf>
    <xf numFmtId="0" fontId="35" fillId="0" borderId="74" xfId="0" applyFont="1" applyBorder="1" applyAlignment="1" applyProtection="1">
      <alignment horizontal="center" vertical="center"/>
      <protection hidden="1"/>
    </xf>
    <xf numFmtId="0" fontId="12" fillId="0" borderId="10" xfId="0" applyFont="1" applyBorder="1" applyAlignment="1" applyProtection="1">
      <alignment horizontal="center" vertical="center"/>
      <protection hidden="1"/>
    </xf>
    <xf numFmtId="0" fontId="12" fillId="0" borderId="42" xfId="0" applyFont="1" applyBorder="1" applyAlignment="1" applyProtection="1">
      <alignment horizontal="center" vertical="center"/>
      <protection hidden="1"/>
    </xf>
    <xf numFmtId="0" fontId="12" fillId="0" borderId="32" xfId="0" applyFont="1" applyBorder="1" applyAlignment="1" applyProtection="1">
      <alignment horizontal="center" vertical="center"/>
      <protection hidden="1"/>
    </xf>
    <xf numFmtId="0" fontId="12" fillId="0" borderId="89" xfId="0" applyFont="1" applyBorder="1" applyAlignment="1" applyProtection="1">
      <alignment horizontal="center" vertical="center"/>
      <protection hidden="1"/>
    </xf>
    <xf numFmtId="0" fontId="0" fillId="0" borderId="0" xfId="0" applyProtection="1">
      <protection hidden="1"/>
    </xf>
    <xf numFmtId="0" fontId="2" fillId="0" borderId="6" xfId="0" applyFont="1" applyBorder="1" applyAlignment="1" applyProtection="1">
      <alignment horizontal="left" vertical="top" wrapText="1"/>
      <protection hidden="1"/>
    </xf>
    <xf numFmtId="0" fontId="2" fillId="0" borderId="0" xfId="0" applyFont="1" applyAlignment="1" applyProtection="1">
      <alignment horizontal="left" vertical="top" wrapText="1"/>
      <protection hidden="1"/>
    </xf>
    <xf numFmtId="0" fontId="2" fillId="0" borderId="7" xfId="0" applyFont="1" applyBorder="1" applyAlignment="1" applyProtection="1">
      <alignment horizontal="left" vertical="top" wrapText="1"/>
      <protection hidden="1"/>
    </xf>
    <xf numFmtId="0" fontId="17" fillId="2" borderId="16" xfId="1" applyFont="1" applyBorder="1" applyAlignment="1">
      <alignment horizontal="left" vertical="top"/>
      <protection locked="0"/>
    </xf>
    <xf numFmtId="0" fontId="17" fillId="2" borderId="26" xfId="1" applyFont="1" applyBorder="1" applyAlignment="1">
      <alignment horizontal="left" vertical="top"/>
      <protection locked="0"/>
    </xf>
    <xf numFmtId="0" fontId="8" fillId="0" borderId="4" xfId="0" applyFont="1" applyBorder="1" applyAlignment="1" applyProtection="1">
      <alignment horizontal="center"/>
      <protection hidden="1"/>
    </xf>
    <xf numFmtId="0" fontId="8" fillId="0" borderId="5" xfId="0" applyFont="1" applyBorder="1" applyAlignment="1" applyProtection="1">
      <alignment horizontal="center"/>
      <protection hidden="1"/>
    </xf>
    <xf numFmtId="0" fontId="8" fillId="0" borderId="2" xfId="0" applyFont="1" applyBorder="1" applyAlignment="1" applyProtection="1">
      <alignment horizontal="center"/>
      <protection hidden="1"/>
    </xf>
    <xf numFmtId="0" fontId="13" fillId="0" borderId="6" xfId="0" applyFont="1" applyBorder="1" applyAlignment="1" applyProtection="1">
      <alignment horizontal="center"/>
      <protection hidden="1"/>
    </xf>
    <xf numFmtId="0" fontId="13" fillId="0" borderId="0" xfId="0" applyFont="1" applyAlignment="1" applyProtection="1">
      <alignment horizontal="center"/>
      <protection hidden="1"/>
    </xf>
    <xf numFmtId="0" fontId="13" fillId="0" borderId="7" xfId="0" applyFont="1" applyBorder="1" applyAlignment="1" applyProtection="1">
      <alignment horizontal="center"/>
      <protection hidden="1"/>
    </xf>
    <xf numFmtId="165" fontId="0" fillId="0" borderId="84" xfId="0" applyNumberFormat="1" applyBorder="1" applyAlignment="1" applyProtection="1">
      <alignment horizontal="left"/>
      <protection hidden="1"/>
    </xf>
    <xf numFmtId="165" fontId="0" fillId="0" borderId="85" xfId="0" applyNumberFormat="1" applyBorder="1" applyAlignment="1" applyProtection="1">
      <alignment horizontal="left"/>
      <protection hidden="1"/>
    </xf>
    <xf numFmtId="165" fontId="0" fillId="0" borderId="86" xfId="0" applyNumberFormat="1" applyBorder="1" applyAlignment="1" applyProtection="1">
      <alignment horizontal="left"/>
      <protection hidden="1"/>
    </xf>
    <xf numFmtId="165" fontId="0" fillId="0" borderId="88" xfId="0" applyNumberFormat="1" applyBorder="1" applyAlignment="1" applyProtection="1">
      <alignment horizontal="left"/>
      <protection hidden="1"/>
    </xf>
    <xf numFmtId="165" fontId="0" fillId="0" borderId="59" xfId="0" applyNumberFormat="1" applyBorder="1" applyAlignment="1" applyProtection="1">
      <alignment horizontal="left"/>
      <protection hidden="1"/>
    </xf>
    <xf numFmtId="165" fontId="0" fillId="0" borderId="62" xfId="0" applyNumberFormat="1" applyBorder="1" applyAlignment="1" applyProtection="1">
      <alignment horizontal="left"/>
      <protection hidden="1"/>
    </xf>
    <xf numFmtId="165" fontId="0" fillId="0" borderId="17" xfId="0" applyNumberFormat="1" applyBorder="1" applyAlignment="1" applyProtection="1">
      <alignment horizontal="left"/>
      <protection hidden="1"/>
    </xf>
    <xf numFmtId="165" fontId="0" fillId="0" borderId="1" xfId="0" applyNumberFormat="1" applyBorder="1" applyAlignment="1" applyProtection="1">
      <alignment horizontal="left"/>
      <protection hidden="1"/>
    </xf>
    <xf numFmtId="165" fontId="0" fillId="0" borderId="18" xfId="0" applyNumberFormat="1" applyBorder="1" applyAlignment="1" applyProtection="1">
      <alignment horizontal="left"/>
      <protection hidden="1"/>
    </xf>
    <xf numFmtId="0" fontId="34" fillId="0" borderId="5" xfId="0" applyFont="1" applyBorder="1" applyAlignment="1" applyProtection="1">
      <alignment horizontal="center"/>
      <protection hidden="1"/>
    </xf>
    <xf numFmtId="0" fontId="34" fillId="0" borderId="2" xfId="0" applyFont="1" applyBorder="1" applyAlignment="1" applyProtection="1">
      <alignment horizontal="center"/>
      <protection hidden="1"/>
    </xf>
    <xf numFmtId="0" fontId="34" fillId="0" borderId="10" xfId="0" applyFont="1" applyBorder="1" applyAlignment="1" applyProtection="1">
      <alignment horizontal="center" vertical="center"/>
      <protection hidden="1"/>
    </xf>
    <xf numFmtId="0" fontId="34" fillId="0" borderId="12" xfId="0" applyFont="1" applyBorder="1" applyAlignment="1" applyProtection="1">
      <alignment horizontal="center" vertical="center"/>
      <protection hidden="1"/>
    </xf>
    <xf numFmtId="0" fontId="34" fillId="0" borderId="42" xfId="0" applyFont="1" applyBorder="1" applyAlignment="1" applyProtection="1">
      <alignment horizontal="center" vertical="center"/>
      <protection hidden="1"/>
    </xf>
    <xf numFmtId="0" fontId="34" fillId="0" borderId="52" xfId="0" applyFont="1" applyBorder="1" applyAlignment="1" applyProtection="1">
      <alignment horizontal="center" vertical="center"/>
      <protection hidden="1"/>
    </xf>
    <xf numFmtId="0" fontId="34" fillId="0" borderId="10" xfId="0" applyFont="1" applyBorder="1" applyAlignment="1" applyProtection="1">
      <alignment horizontal="center"/>
      <protection hidden="1"/>
    </xf>
    <xf numFmtId="0" fontId="34" fillId="0" borderId="42" xfId="0" applyFont="1" applyBorder="1" applyAlignment="1" applyProtection="1">
      <alignment horizontal="center"/>
      <protection hidden="1"/>
    </xf>
    <xf numFmtId="0" fontId="10" fillId="0" borderId="11" xfId="0" applyFont="1" applyBorder="1" applyAlignment="1" applyProtection="1">
      <alignment horizontal="left" vertical="center"/>
      <protection hidden="1"/>
    </xf>
    <xf numFmtId="0" fontId="10" fillId="0" borderId="10" xfId="0" applyFont="1" applyBorder="1" applyAlignment="1" applyProtection="1">
      <alignment horizontal="left" vertical="center"/>
      <protection hidden="1"/>
    </xf>
    <xf numFmtId="0" fontId="10" fillId="0" borderId="12" xfId="0" applyFont="1" applyBorder="1" applyAlignment="1" applyProtection="1">
      <alignment horizontal="left" vertical="center"/>
      <protection hidden="1"/>
    </xf>
    <xf numFmtId="0" fontId="16" fillId="2" borderId="8" xfId="1" applyFont="1" applyBorder="1" applyAlignment="1">
      <alignment horizontal="left" vertical="top" wrapText="1"/>
      <protection locked="0"/>
    </xf>
    <xf numFmtId="0" fontId="16" fillId="2" borderId="3" xfId="1" applyFont="1" applyAlignment="1">
      <alignment horizontal="left" vertical="top" wrapText="1"/>
      <protection locked="0"/>
    </xf>
    <xf numFmtId="0" fontId="16" fillId="2" borderId="9" xfId="1" applyFont="1" applyBorder="1" applyAlignment="1">
      <alignment horizontal="left" vertical="top" wrapText="1"/>
      <protection locked="0"/>
    </xf>
    <xf numFmtId="0" fontId="10" fillId="0" borderId="75" xfId="0" applyFont="1" applyBorder="1" applyAlignment="1" applyProtection="1">
      <alignment horizontal="left"/>
      <protection hidden="1"/>
    </xf>
    <xf numFmtId="0" fontId="10" fillId="0" borderId="76" xfId="0" applyFont="1" applyBorder="1" applyAlignment="1" applyProtection="1">
      <alignment horizontal="left"/>
      <protection hidden="1"/>
    </xf>
    <xf numFmtId="0" fontId="10" fillId="0" borderId="77" xfId="0" applyFont="1" applyBorder="1" applyAlignment="1" applyProtection="1">
      <alignment horizontal="left"/>
      <protection hidden="1"/>
    </xf>
    <xf numFmtId="0" fontId="0" fillId="0" borderId="0" xfId="0"/>
    <xf numFmtId="0" fontId="29" fillId="0" borderId="6" xfId="0" applyFont="1" applyBorder="1" applyAlignment="1">
      <alignment horizontal="left"/>
    </xf>
    <xf numFmtId="0" fontId="29" fillId="0" borderId="0" xfId="0" applyFont="1" applyAlignment="1">
      <alignment horizontal="left"/>
    </xf>
    <xf numFmtId="0" fontId="29" fillId="0" borderId="7" xfId="0" applyFont="1" applyBorder="1" applyAlignment="1">
      <alignment horizontal="left"/>
    </xf>
    <xf numFmtId="0" fontId="1" fillId="0" borderId="25" xfId="0" applyFont="1" applyBorder="1" applyAlignment="1">
      <alignment horizontal="center" vertical="center"/>
    </xf>
    <xf numFmtId="0" fontId="1" fillId="0" borderId="16" xfId="0" applyFont="1" applyBorder="1" applyAlignment="1">
      <alignment horizontal="center" vertical="center"/>
    </xf>
    <xf numFmtId="0" fontId="32" fillId="0" borderId="16" xfId="0" applyFont="1" applyBorder="1" applyAlignment="1">
      <alignment horizontal="center" vertical="center" wrapText="1"/>
    </xf>
    <xf numFmtId="0" fontId="0" fillId="0" borderId="16" xfId="0" applyBorder="1" applyAlignment="1">
      <alignment horizontal="center" vertical="center"/>
    </xf>
    <xf numFmtId="0" fontId="1" fillId="0" borderId="82" xfId="0" applyFont="1" applyBorder="1" applyAlignment="1">
      <alignment horizontal="center" vertical="center" wrapText="1"/>
    </xf>
    <xf numFmtId="0" fontId="1" fillId="0" borderId="76" xfId="0" applyFont="1" applyBorder="1" applyAlignment="1">
      <alignment horizontal="center" vertical="center" wrapText="1"/>
    </xf>
    <xf numFmtId="0" fontId="1" fillId="0" borderId="77" xfId="0" applyFont="1" applyBorder="1" applyAlignment="1">
      <alignment horizontal="center" vertical="center" wrapText="1"/>
    </xf>
    <xf numFmtId="0" fontId="33" fillId="0" borderId="25" xfId="0" applyFont="1" applyBorder="1" applyAlignment="1">
      <alignment horizontal="left" vertical="top" wrapText="1"/>
    </xf>
    <xf numFmtId="0" fontId="0" fillId="0" borderId="16" xfId="0" applyBorder="1" applyAlignment="1">
      <alignment horizontal="left" vertical="top"/>
    </xf>
    <xf numFmtId="0" fontId="5" fillId="2" borderId="3" xfId="1" applyAlignment="1">
      <alignment horizontal="left" vertical="top" wrapText="1"/>
      <protection locked="0"/>
    </xf>
    <xf numFmtId="0" fontId="5" fillId="2" borderId="9" xfId="1" applyBorder="1" applyAlignment="1">
      <alignment horizontal="left" vertical="top" wrapText="1"/>
      <protection locked="0"/>
    </xf>
    <xf numFmtId="0" fontId="33" fillId="0" borderId="75" xfId="0" applyFont="1" applyBorder="1" applyAlignment="1">
      <alignment horizontal="left" vertical="top" wrapText="1"/>
    </xf>
    <xf numFmtId="0" fontId="33" fillId="0" borderId="110" xfId="0" applyFont="1" applyBorder="1" applyAlignment="1">
      <alignment horizontal="left" vertical="top" wrapText="1"/>
    </xf>
    <xf numFmtId="0" fontId="5" fillId="2" borderId="111" xfId="1" applyBorder="1" applyAlignment="1">
      <alignment horizontal="center" vertical="top" wrapText="1"/>
      <protection locked="0"/>
    </xf>
    <xf numFmtId="0" fontId="5" fillId="2" borderId="112" xfId="1" applyBorder="1" applyAlignment="1">
      <alignment horizontal="center" vertical="top" wrapText="1"/>
      <protection locked="0"/>
    </xf>
    <xf numFmtId="0" fontId="5" fillId="2" borderId="67" xfId="1" applyBorder="1" applyAlignment="1">
      <alignment horizontal="center" vertical="top" wrapText="1"/>
      <protection locked="0"/>
    </xf>
    <xf numFmtId="0" fontId="5" fillId="2" borderId="113" xfId="1" applyBorder="1" applyAlignment="1">
      <alignment horizontal="center" vertical="top" wrapText="1"/>
      <protection locked="0"/>
    </xf>
    <xf numFmtId="0" fontId="5" fillId="2" borderId="114" xfId="1" applyBorder="1" applyAlignment="1">
      <alignment horizontal="center" vertical="top" wrapText="1"/>
      <protection locked="0"/>
    </xf>
    <xf numFmtId="0" fontId="28" fillId="0" borderId="27" xfId="0" applyFont="1"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0" fontId="13" fillId="0" borderId="35" xfId="0" applyFont="1" applyBorder="1" applyAlignment="1">
      <alignment horizontal="center" vertical="center"/>
    </xf>
    <xf numFmtId="0" fontId="13" fillId="0" borderId="34" xfId="0" applyFont="1" applyBorder="1" applyAlignment="1">
      <alignment horizontal="center" vertical="center"/>
    </xf>
    <xf numFmtId="0" fontId="13" fillId="0" borderId="33" xfId="0" applyFont="1" applyBorder="1" applyAlignment="1">
      <alignment horizontal="center" vertical="center"/>
    </xf>
    <xf numFmtId="0" fontId="0" fillId="0" borderId="20"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165" fontId="30" fillId="3" borderId="30" xfId="4" applyNumberFormat="1" applyBorder="1" applyAlignment="1" applyProtection="1">
      <alignment horizontal="center" vertical="top" wrapText="1"/>
      <protection hidden="1"/>
    </xf>
    <xf numFmtId="165" fontId="30" fillId="3" borderId="23" xfId="4" applyNumberFormat="1" applyAlignment="1" applyProtection="1">
      <alignment horizontal="center" vertical="top" wrapText="1"/>
      <protection hidden="1"/>
    </xf>
    <xf numFmtId="165" fontId="30" fillId="3" borderId="31" xfId="4" applyNumberFormat="1" applyBorder="1" applyAlignment="1" applyProtection="1">
      <alignment horizontal="center" vertical="top" wrapText="1"/>
      <protection hidden="1"/>
    </xf>
    <xf numFmtId="0" fontId="0" fillId="0" borderId="6" xfId="0" applyBorder="1" applyAlignment="1">
      <alignment horizontal="left" wrapText="1"/>
    </xf>
    <xf numFmtId="0" fontId="0" fillId="0" borderId="0" xfId="0" applyAlignment="1">
      <alignment horizontal="left"/>
    </xf>
    <xf numFmtId="0" fontId="0" fillId="0" borderId="7" xfId="0" applyBorder="1" applyAlignment="1">
      <alignment horizontal="left"/>
    </xf>
    <xf numFmtId="0" fontId="33" fillId="0" borderId="32" xfId="0" applyFont="1" applyBorder="1" applyAlignment="1">
      <alignment horizontal="left" vertical="top" wrapText="1"/>
    </xf>
    <xf numFmtId="0" fontId="0" fillId="0" borderId="91" xfId="0" applyBorder="1" applyAlignment="1">
      <alignment horizontal="left" vertical="top"/>
    </xf>
    <xf numFmtId="0" fontId="5" fillId="2" borderId="45" xfId="1" applyBorder="1" applyAlignment="1">
      <alignment horizontal="left" vertical="top" wrapText="1"/>
      <protection locked="0"/>
    </xf>
    <xf numFmtId="0" fontId="5" fillId="2" borderId="40" xfId="1" applyBorder="1" applyAlignment="1">
      <alignment horizontal="left" vertical="top" wrapText="1"/>
      <protection locked="0"/>
    </xf>
    <xf numFmtId="0" fontId="5" fillId="2" borderId="53" xfId="1" applyBorder="1" applyAlignment="1">
      <alignment horizontal="left" vertical="top" wrapText="1"/>
      <protection locked="0"/>
    </xf>
    <xf numFmtId="0" fontId="29" fillId="0" borderId="90" xfId="0" applyFont="1" applyBorder="1" applyAlignment="1">
      <alignment horizontal="left"/>
    </xf>
    <xf numFmtId="0" fontId="29" fillId="0" borderId="42" xfId="0" applyFont="1" applyBorder="1" applyAlignment="1">
      <alignment horizontal="left"/>
    </xf>
    <xf numFmtId="0" fontId="29" fillId="0" borderId="52" xfId="0" applyFont="1" applyBorder="1" applyAlignment="1">
      <alignment horizontal="left"/>
    </xf>
    <xf numFmtId="0" fontId="29" fillId="0" borderId="90" xfId="0" applyFont="1" applyBorder="1" applyAlignment="1">
      <alignment horizontal="left" wrapText="1"/>
    </xf>
    <xf numFmtId="0" fontId="29" fillId="0" borderId="42" xfId="0" applyFont="1" applyBorder="1" applyAlignment="1">
      <alignment horizontal="left" wrapText="1"/>
    </xf>
    <xf numFmtId="0" fontId="29" fillId="0" borderId="52" xfId="0" applyFont="1" applyBorder="1" applyAlignment="1">
      <alignment horizontal="left" wrapText="1"/>
    </xf>
    <xf numFmtId="0" fontId="5" fillId="2" borderId="35" xfId="1" applyBorder="1" applyAlignment="1">
      <alignment horizontal="left" vertical="top" wrapText="1"/>
      <protection locked="0"/>
    </xf>
    <xf numFmtId="0" fontId="5" fillId="2" borderId="34" xfId="1" applyBorder="1" applyAlignment="1">
      <alignment horizontal="left" vertical="top" wrapText="1"/>
      <protection locked="0"/>
    </xf>
    <xf numFmtId="0" fontId="5" fillId="2" borderId="33" xfId="1" applyBorder="1" applyAlignment="1">
      <alignment horizontal="left" vertical="top" wrapText="1"/>
      <protection locked="0"/>
    </xf>
    <xf numFmtId="0" fontId="5" fillId="2" borderId="82" xfId="1" applyBorder="1" applyAlignment="1">
      <alignment horizontal="left" wrapText="1"/>
      <protection locked="0"/>
    </xf>
    <xf numFmtId="0" fontId="5" fillId="2" borderId="76" xfId="1" applyBorder="1" applyAlignment="1">
      <alignment horizontal="left" wrapText="1"/>
      <protection locked="0"/>
    </xf>
    <xf numFmtId="0" fontId="5" fillId="2" borderId="77" xfId="1" applyBorder="1" applyAlignment="1">
      <alignment horizontal="left" wrapText="1"/>
      <protection locked="0"/>
    </xf>
    <xf numFmtId="0" fontId="5" fillId="2" borderId="93" xfId="1" applyBorder="1" applyAlignment="1">
      <alignment horizontal="left" wrapText="1"/>
      <protection locked="0"/>
    </xf>
    <xf numFmtId="0" fontId="5" fillId="2" borderId="34" xfId="1" applyBorder="1" applyAlignment="1">
      <alignment horizontal="left" wrapText="1"/>
      <protection locked="0"/>
    </xf>
    <xf numFmtId="0" fontId="5" fillId="2" borderId="33" xfId="1" applyBorder="1" applyAlignment="1">
      <alignment horizontal="left" wrapText="1"/>
      <protection locked="0"/>
    </xf>
    <xf numFmtId="0" fontId="14" fillId="0" borderId="4" xfId="0" applyFont="1" applyBorder="1" applyAlignment="1">
      <alignment horizontal="center" vertical="center"/>
    </xf>
    <xf numFmtId="0" fontId="14" fillId="0" borderId="5" xfId="0" applyFont="1" applyBorder="1" applyAlignment="1">
      <alignment horizontal="center" vertical="center"/>
    </xf>
    <xf numFmtId="0" fontId="14" fillId="0" borderId="2" xfId="0" applyFont="1" applyBorder="1" applyAlignment="1">
      <alignment horizontal="center" vertical="center"/>
    </xf>
    <xf numFmtId="0" fontId="14" fillId="0" borderId="6" xfId="0" applyFont="1" applyBorder="1" applyAlignment="1">
      <alignment horizontal="center" vertical="center"/>
    </xf>
    <xf numFmtId="0" fontId="14" fillId="0" borderId="0" xfId="0" applyFont="1" applyAlignment="1">
      <alignment horizontal="center" vertical="center"/>
    </xf>
    <xf numFmtId="0" fontId="14" fillId="0" borderId="7" xfId="0" applyFont="1" applyBorder="1" applyAlignment="1">
      <alignment horizontal="center" vertical="center"/>
    </xf>
    <xf numFmtId="0" fontId="19" fillId="4" borderId="6" xfId="0" quotePrefix="1" applyFont="1" applyFill="1" applyBorder="1" applyAlignment="1">
      <alignment horizontal="left" vertical="top" wrapText="1"/>
    </xf>
    <xf numFmtId="0" fontId="19" fillId="4" borderId="0" xfId="0" applyFont="1" applyFill="1" applyAlignment="1">
      <alignment horizontal="left" vertical="top" wrapText="1"/>
    </xf>
    <xf numFmtId="0" fontId="19" fillId="4" borderId="7" xfId="0" applyFont="1" applyFill="1" applyBorder="1" applyAlignment="1">
      <alignment horizontal="left" vertical="top" wrapText="1"/>
    </xf>
    <xf numFmtId="0" fontId="39" fillId="4" borderId="17" xfId="3" quotePrefix="1" applyFont="1" applyFill="1" applyBorder="1" applyAlignment="1" applyProtection="1">
      <alignment horizontal="left" vertical="top" wrapText="1"/>
    </xf>
    <xf numFmtId="0" fontId="39" fillId="4" borderId="1" xfId="3" applyFont="1" applyFill="1" applyBorder="1" applyAlignment="1" applyProtection="1">
      <alignment horizontal="left" vertical="top" wrapText="1"/>
    </xf>
    <xf numFmtId="0" fontId="39" fillId="4" borderId="18" xfId="3" applyFont="1" applyFill="1" applyBorder="1" applyAlignment="1" applyProtection="1">
      <alignment horizontal="left" vertical="top" wrapText="1"/>
    </xf>
    <xf numFmtId="0" fontId="5" fillId="2" borderId="16" xfId="1" applyBorder="1" applyAlignment="1">
      <alignment horizontal="left"/>
      <protection locked="0"/>
    </xf>
    <xf numFmtId="0" fontId="5" fillId="2" borderId="26" xfId="1" applyBorder="1" applyAlignment="1">
      <alignment horizontal="left"/>
      <protection locked="0"/>
    </xf>
    <xf numFmtId="49" fontId="5" fillId="2" borderId="82" xfId="1" applyNumberFormat="1" applyBorder="1" applyAlignment="1">
      <alignment horizontal="left"/>
      <protection locked="0"/>
    </xf>
    <xf numFmtId="49" fontId="5" fillId="2" borderId="76" xfId="1" applyNumberFormat="1" applyBorder="1" applyAlignment="1">
      <alignment horizontal="left"/>
      <protection locked="0"/>
    </xf>
    <xf numFmtId="49" fontId="5" fillId="2" borderId="77" xfId="1" applyNumberFormat="1" applyBorder="1" applyAlignment="1">
      <alignment horizontal="left"/>
      <protection locked="0"/>
    </xf>
    <xf numFmtId="0" fontId="5" fillId="2" borderId="82" xfId="1" applyBorder="1" applyAlignment="1">
      <alignment horizontal="left"/>
      <protection locked="0"/>
    </xf>
    <xf numFmtId="0" fontId="5" fillId="2" borderId="76" xfId="1" applyBorder="1" applyAlignment="1">
      <alignment horizontal="left"/>
      <protection locked="0"/>
    </xf>
    <xf numFmtId="0" fontId="5" fillId="2" borderId="77" xfId="1" applyBorder="1" applyAlignment="1">
      <alignment horizontal="left"/>
      <protection locked="0"/>
    </xf>
    <xf numFmtId="0" fontId="0" fillId="0" borderId="82" xfId="0" applyBorder="1"/>
    <xf numFmtId="0" fontId="0" fillId="0" borderId="76" xfId="0" applyBorder="1"/>
    <xf numFmtId="0" fontId="0" fillId="0" borderId="77" xfId="0" applyBorder="1"/>
  </cellXfs>
  <cellStyles count="6">
    <cellStyle name="Calculation" xfId="2" builtinId="22" customBuiltin="1"/>
    <cellStyle name="Hyperlink" xfId="3" builtinId="8"/>
    <cellStyle name="Input" xfId="1" builtinId="20" customBuiltin="1"/>
    <cellStyle name="Normal" xfId="0" builtinId="0"/>
    <cellStyle name="Note" xfId="5" builtinId="10"/>
    <cellStyle name="Output" xfId="4" builtinId="21"/>
  </cellStyles>
  <dxfs count="0"/>
  <tableStyles count="0" defaultTableStyle="TableStyleMedium2" defaultPivotStyle="PivotStyleLight16"/>
  <colors>
    <mruColors>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tudk-my.sharepoint.com/Users/otisk/Desktop/Work/Temporary/SoP/template_edit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untries"/>
    </sheetNames>
    <sheetDataSet>
      <sheetData sheetId="0"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hyperlink" Target="http://kurser.dtu.dk/"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s://www.dtu.dk/english/Education/msc/Admission-and-deadlines/Language_test_requirement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R126"/>
  <sheetViews>
    <sheetView showGridLines="0" tabSelected="1" zoomScale="65" zoomScaleNormal="100" workbookViewId="0">
      <selection activeCell="B5" sqref="B5:K5"/>
    </sheetView>
  </sheetViews>
  <sheetFormatPr defaultColWidth="9.08984375" defaultRowHeight="14.5"/>
  <cols>
    <col min="1" max="1" width="55.08984375" style="10" bestFit="1" customWidth="1"/>
    <col min="2" max="2" width="11" style="10" customWidth="1"/>
    <col min="3" max="3" width="10.81640625" style="10" customWidth="1"/>
    <col min="4" max="4" width="9.08984375" style="10"/>
    <col min="5" max="5" width="9.81640625" style="10" customWidth="1"/>
    <col min="6" max="6" width="9.08984375" style="10"/>
    <col min="7" max="7" width="64.453125" style="10" customWidth="1"/>
    <col min="8" max="11" width="9.08984375" style="10"/>
    <col min="12" max="12" width="39.453125" style="10" customWidth="1"/>
    <col min="13" max="13" width="0" style="10" hidden="1" customWidth="1"/>
    <col min="14" max="16384" width="9.08984375" style="10"/>
  </cols>
  <sheetData>
    <row r="1" spans="1:18" ht="15" customHeight="1">
      <c r="A1" s="150" t="str">
        <f>'Pre-mapping'!A2:J2 &amp; " (sheet 1 of 3)"</f>
        <v>Ocean Engineering (sheet 1 of 3)</v>
      </c>
      <c r="B1" s="151"/>
      <c r="C1" s="151"/>
      <c r="D1" s="151"/>
      <c r="E1" s="151"/>
      <c r="F1" s="151"/>
      <c r="G1" s="151"/>
      <c r="H1" s="151"/>
      <c r="I1" s="151"/>
      <c r="J1" s="151"/>
      <c r="K1" s="152"/>
      <c r="L1" s="16"/>
      <c r="M1" s="10" t="s">
        <v>444</v>
      </c>
    </row>
    <row r="2" spans="1:18" ht="15" customHeight="1" thickBot="1">
      <c r="A2" s="153"/>
      <c r="B2" s="154"/>
      <c r="C2" s="154"/>
      <c r="D2" s="154"/>
      <c r="E2" s="154"/>
      <c r="F2" s="154"/>
      <c r="G2" s="154"/>
      <c r="H2" s="154"/>
      <c r="I2" s="154"/>
      <c r="J2" s="154"/>
      <c r="K2" s="155"/>
      <c r="L2" s="16"/>
      <c r="M2" s="10" t="s">
        <v>445</v>
      </c>
    </row>
    <row r="3" spans="1:18" ht="82.5" customHeight="1" thickBot="1">
      <c r="A3" s="156" t="s">
        <v>430</v>
      </c>
      <c r="B3" s="157"/>
      <c r="C3" s="157"/>
      <c r="D3" s="157"/>
      <c r="E3" s="157"/>
      <c r="F3" s="157"/>
      <c r="G3" s="157"/>
      <c r="H3" s="157"/>
      <c r="I3" s="157"/>
      <c r="J3" s="157"/>
      <c r="K3" s="158"/>
      <c r="L3" s="17"/>
      <c r="M3" s="10" t="s">
        <v>446</v>
      </c>
    </row>
    <row r="4" spans="1:18" ht="15.5">
      <c r="A4" s="28" t="s">
        <v>374</v>
      </c>
      <c r="B4" s="29"/>
      <c r="C4" s="29"/>
      <c r="D4" s="29"/>
      <c r="E4" s="29"/>
      <c r="F4" s="29"/>
      <c r="G4" s="29"/>
      <c r="H4" s="29"/>
      <c r="I4" s="29"/>
      <c r="J4" s="29"/>
      <c r="K4" s="42"/>
      <c r="L4" s="13"/>
      <c r="M4" s="10" t="s">
        <v>447</v>
      </c>
    </row>
    <row r="5" spans="1:18">
      <c r="A5" s="54" t="s">
        <v>268</v>
      </c>
      <c r="B5" s="147"/>
      <c r="C5" s="147"/>
      <c r="D5" s="147"/>
      <c r="E5" s="147"/>
      <c r="F5" s="147"/>
      <c r="G5" s="147"/>
      <c r="H5" s="147"/>
      <c r="I5" s="147"/>
      <c r="J5" s="147"/>
      <c r="K5" s="148"/>
      <c r="L5" s="2"/>
      <c r="M5" s="10" t="s">
        <v>448</v>
      </c>
    </row>
    <row r="6" spans="1:18">
      <c r="A6" s="54" t="s">
        <v>266</v>
      </c>
      <c r="B6" s="147"/>
      <c r="C6" s="147"/>
      <c r="D6" s="147"/>
      <c r="E6" s="147"/>
      <c r="F6" s="147"/>
      <c r="G6" s="147"/>
      <c r="H6" s="147"/>
      <c r="I6" s="147"/>
      <c r="J6" s="147"/>
      <c r="K6" s="148"/>
      <c r="L6" s="2"/>
    </row>
    <row r="7" spans="1:18">
      <c r="A7" s="31" t="s">
        <v>267</v>
      </c>
      <c r="B7" s="159"/>
      <c r="C7" s="159"/>
      <c r="D7" s="159"/>
      <c r="E7" s="159"/>
      <c r="F7" s="159"/>
      <c r="G7" s="159"/>
      <c r="H7" s="159"/>
      <c r="I7" s="159"/>
      <c r="J7" s="159"/>
      <c r="K7" s="160"/>
      <c r="L7" s="2"/>
    </row>
    <row r="8" spans="1:18">
      <c r="A8" s="9"/>
      <c r="K8" s="11"/>
    </row>
    <row r="9" spans="1:18">
      <c r="A9" s="57" t="s">
        <v>373</v>
      </c>
      <c r="B9" s="32"/>
      <c r="C9" s="32"/>
      <c r="D9" s="32"/>
      <c r="E9" s="32"/>
      <c r="F9" s="32"/>
      <c r="G9" s="32"/>
      <c r="H9" s="32"/>
      <c r="I9" s="32"/>
      <c r="J9" s="32"/>
      <c r="K9" s="40"/>
    </row>
    <row r="10" spans="1:18">
      <c r="A10" s="30" t="s">
        <v>261</v>
      </c>
      <c r="B10" s="147"/>
      <c r="C10" s="147"/>
      <c r="D10" s="147"/>
      <c r="E10" s="147"/>
      <c r="F10" s="147"/>
      <c r="G10" s="147"/>
      <c r="H10" s="147"/>
      <c r="I10" s="147"/>
      <c r="J10" s="147"/>
      <c r="K10" s="148"/>
      <c r="L10" s="2"/>
    </row>
    <row r="11" spans="1:18">
      <c r="A11" s="56" t="s">
        <v>449</v>
      </c>
      <c r="B11" s="134"/>
      <c r="C11" s="134"/>
      <c r="D11" s="134"/>
      <c r="E11" s="134"/>
      <c r="F11" s="134"/>
      <c r="G11" s="134"/>
      <c r="H11" s="134"/>
      <c r="I11" s="134"/>
      <c r="J11" s="134"/>
      <c r="K11" s="135"/>
      <c r="L11" s="2"/>
    </row>
    <row r="12" spans="1:18">
      <c r="A12" s="56" t="s">
        <v>269</v>
      </c>
      <c r="B12" s="55"/>
      <c r="C12" s="50"/>
      <c r="D12" s="51"/>
      <c r="E12" s="51"/>
      <c r="F12" s="52"/>
      <c r="G12" s="52"/>
      <c r="H12" s="51"/>
      <c r="I12" s="51"/>
      <c r="J12" s="51"/>
      <c r="K12" s="53"/>
    </row>
    <row r="13" spans="1:18">
      <c r="A13" s="31" t="s">
        <v>265</v>
      </c>
      <c r="B13" s="33"/>
      <c r="C13" s="34"/>
      <c r="D13" s="35"/>
      <c r="E13" s="35"/>
      <c r="F13" s="36"/>
      <c r="G13" s="36"/>
      <c r="H13" s="34"/>
      <c r="I13" s="35"/>
      <c r="J13" s="35"/>
      <c r="K13" s="39"/>
    </row>
    <row r="14" spans="1:18">
      <c r="A14" s="9"/>
      <c r="K14" s="11"/>
      <c r="R14" s="14"/>
    </row>
    <row r="15" spans="1:18">
      <c r="A15" s="58" t="s">
        <v>372</v>
      </c>
      <c r="B15" s="32"/>
      <c r="C15" s="44"/>
      <c r="D15" s="44"/>
      <c r="E15" s="44"/>
      <c r="F15" s="44"/>
      <c r="G15" s="44"/>
      <c r="H15" s="44"/>
      <c r="I15" s="44"/>
      <c r="J15" s="44"/>
      <c r="K15" s="45"/>
    </row>
    <row r="16" spans="1:18">
      <c r="A16" s="54" t="s">
        <v>262</v>
      </c>
      <c r="B16" s="21"/>
      <c r="C16" s="47"/>
      <c r="D16" s="48"/>
      <c r="E16" s="48"/>
      <c r="F16" s="49"/>
      <c r="G16" s="49"/>
      <c r="H16" s="48"/>
      <c r="I16" s="149" t="s">
        <v>375</v>
      </c>
      <c r="J16" s="149"/>
      <c r="K16" s="46" t="str">
        <f>IFERROR(IF(SUM(ISNUMBER(B25),ISNUMBER(C25),ISNUMBER(B26),ISNUMBER(C26),ISNUMBER(C27),ISNUMBER(B27))=6,SUMPRODUCT(B26:B124,C26:C124)/SUM(B26:B124)," ")," ")</f>
        <v xml:space="preserve"> </v>
      </c>
      <c r="L16" s="18" t="s">
        <v>368</v>
      </c>
    </row>
    <row r="17" spans="1:12">
      <c r="A17" s="30" t="s">
        <v>263</v>
      </c>
      <c r="B17" s="22"/>
      <c r="C17" s="47"/>
      <c r="D17" s="48"/>
      <c r="E17" s="48"/>
      <c r="F17" s="49"/>
      <c r="G17" s="49"/>
      <c r="H17" s="48"/>
      <c r="I17" s="149" t="s">
        <v>254</v>
      </c>
      <c r="J17" s="149"/>
      <c r="K17" s="46" t="str">
        <f>IF(ISNUMBER($K$16),IFERROR(IF(SUM(B26:B124)=0,0,SUMPRODUCT($B$26:$B$124,$C$26:$C$124)/SUM($B$26:$B$124)-$B$17)/($B$18-$B$17)*10+2," "),"")</f>
        <v/>
      </c>
      <c r="L17" s="15" t="s">
        <v>369</v>
      </c>
    </row>
    <row r="18" spans="1:12">
      <c r="A18" s="59" t="s">
        <v>264</v>
      </c>
      <c r="B18" s="33"/>
      <c r="C18" s="34"/>
      <c r="D18" s="35"/>
      <c r="E18" s="35"/>
      <c r="F18" s="36"/>
      <c r="G18" s="35"/>
      <c r="H18" s="36"/>
      <c r="I18" s="37"/>
      <c r="J18" s="37"/>
      <c r="K18" s="41"/>
      <c r="L18" s="15" t="s">
        <v>370</v>
      </c>
    </row>
    <row r="19" spans="1:12">
      <c r="A19" s="4"/>
      <c r="C19" s="2"/>
      <c r="F19" s="1"/>
      <c r="G19" s="1"/>
      <c r="H19" s="23"/>
      <c r="K19" s="11"/>
    </row>
    <row r="20" spans="1:12">
      <c r="A20" s="9"/>
      <c r="K20" s="11"/>
    </row>
    <row r="21" spans="1:12">
      <c r="A21" s="38" t="s">
        <v>371</v>
      </c>
      <c r="B21" s="44"/>
      <c r="C21" s="44"/>
      <c r="D21" s="74"/>
      <c r="E21" s="92"/>
      <c r="F21"/>
      <c r="G21"/>
      <c r="H21"/>
      <c r="I21"/>
      <c r="J21"/>
      <c r="K21" s="93"/>
    </row>
    <row r="22" spans="1:12" ht="39.5">
      <c r="A22" s="163" t="s">
        <v>419</v>
      </c>
      <c r="B22" s="94" t="s">
        <v>376</v>
      </c>
      <c r="C22" s="94" t="s">
        <v>377</v>
      </c>
      <c r="D22" s="95"/>
      <c r="E22" s="96"/>
      <c r="F22"/>
      <c r="G22"/>
      <c r="H22"/>
      <c r="I22"/>
      <c r="J22"/>
      <c r="K22" s="19"/>
    </row>
    <row r="23" spans="1:12" ht="15" customHeight="1">
      <c r="A23" s="164"/>
      <c r="B23" s="97"/>
      <c r="C23" s="98"/>
      <c r="D23" s="99"/>
      <c r="E23" s="100"/>
      <c r="F23"/>
      <c r="G23"/>
      <c r="H23"/>
      <c r="I23"/>
      <c r="J23"/>
      <c r="K23" s="19"/>
    </row>
    <row r="24" spans="1:12" ht="29.5" thickBot="1">
      <c r="A24" s="165"/>
      <c r="B24" s="101" t="s">
        <v>420</v>
      </c>
      <c r="C24" s="102" t="s">
        <v>252</v>
      </c>
      <c r="D24" s="166" t="s">
        <v>378</v>
      </c>
      <c r="E24" s="167"/>
      <c r="F24"/>
      <c r="G24" s="170" t="s">
        <v>443</v>
      </c>
      <c r="H24" s="171"/>
      <c r="I24" s="171"/>
      <c r="J24" s="171"/>
      <c r="K24" s="172"/>
      <c r="L24"/>
    </row>
    <row r="25" spans="1:12">
      <c r="A25" s="103" t="s">
        <v>421</v>
      </c>
      <c r="B25" s="104">
        <f>SUM(B26:B124,H26:H45,H50:H69)</f>
        <v>0</v>
      </c>
      <c r="C25" s="105">
        <f>IFERROR(AVERAGE(C26:C124),)</f>
        <v>0</v>
      </c>
      <c r="D25" s="168"/>
      <c r="E25" s="169"/>
      <c r="F25"/>
      <c r="G25" s="118" t="s">
        <v>422</v>
      </c>
      <c r="H25" s="119" t="s">
        <v>423</v>
      </c>
      <c r="I25" s="119" t="s">
        <v>424</v>
      </c>
      <c r="J25" s="138" t="s">
        <v>425</v>
      </c>
      <c r="K25" s="139"/>
    </row>
    <row r="26" spans="1:12">
      <c r="A26" s="106" t="s">
        <v>260</v>
      </c>
      <c r="B26" s="107"/>
      <c r="C26" s="108"/>
      <c r="D26" s="173"/>
      <c r="E26" s="174"/>
      <c r="F26"/>
      <c r="G26" s="128" t="s">
        <v>260</v>
      </c>
      <c r="H26" s="21"/>
      <c r="I26" s="21"/>
      <c r="J26" s="130"/>
      <c r="K26" s="131"/>
    </row>
    <row r="27" spans="1:12">
      <c r="A27" s="109" t="s">
        <v>270</v>
      </c>
      <c r="B27" s="21"/>
      <c r="C27" s="110"/>
      <c r="D27" s="161"/>
      <c r="E27" s="162"/>
      <c r="F27"/>
      <c r="G27" s="128" t="s">
        <v>270</v>
      </c>
      <c r="H27" s="21"/>
      <c r="I27" s="21"/>
      <c r="J27" s="130"/>
      <c r="K27" s="131"/>
    </row>
    <row r="28" spans="1:12">
      <c r="A28" s="109" t="s">
        <v>271</v>
      </c>
      <c r="B28" s="21"/>
      <c r="C28" s="110"/>
      <c r="D28" s="161"/>
      <c r="E28" s="162"/>
      <c r="F28"/>
      <c r="G28" s="128" t="s">
        <v>271</v>
      </c>
      <c r="H28" s="21"/>
      <c r="I28" s="21"/>
      <c r="J28" s="130"/>
      <c r="K28" s="131"/>
    </row>
    <row r="29" spans="1:12">
      <c r="A29" s="109" t="s">
        <v>272</v>
      </c>
      <c r="B29" s="21"/>
      <c r="C29" s="111"/>
      <c r="D29" s="161"/>
      <c r="E29" s="162"/>
      <c r="F29"/>
      <c r="G29" s="128" t="s">
        <v>272</v>
      </c>
      <c r="H29" s="21"/>
      <c r="I29" s="21"/>
      <c r="J29" s="130"/>
      <c r="K29" s="131"/>
    </row>
    <row r="30" spans="1:12">
      <c r="A30" s="109" t="s">
        <v>273</v>
      </c>
      <c r="B30" s="21"/>
      <c r="C30" s="111"/>
      <c r="D30" s="161"/>
      <c r="E30" s="162"/>
      <c r="F30"/>
      <c r="G30" s="128" t="s">
        <v>273</v>
      </c>
      <c r="H30" s="21"/>
      <c r="I30" s="21"/>
      <c r="J30" s="130"/>
      <c r="K30" s="131"/>
    </row>
    <row r="31" spans="1:12">
      <c r="A31" s="109" t="s">
        <v>274</v>
      </c>
      <c r="B31" s="21"/>
      <c r="C31" s="111"/>
      <c r="D31" s="161"/>
      <c r="E31" s="162"/>
      <c r="F31"/>
      <c r="G31" s="128" t="s">
        <v>274</v>
      </c>
      <c r="H31" s="21"/>
      <c r="I31" s="21"/>
      <c r="J31" s="130"/>
      <c r="K31" s="131"/>
    </row>
    <row r="32" spans="1:12">
      <c r="A32" s="109" t="s">
        <v>275</v>
      </c>
      <c r="B32" s="21"/>
      <c r="C32" s="111"/>
      <c r="D32" s="161"/>
      <c r="E32" s="162"/>
      <c r="F32"/>
      <c r="G32" s="128" t="s">
        <v>275</v>
      </c>
      <c r="H32" s="21"/>
      <c r="I32" s="21"/>
      <c r="J32" s="130"/>
      <c r="K32" s="131"/>
    </row>
    <row r="33" spans="1:12">
      <c r="A33" s="109" t="s">
        <v>276</v>
      </c>
      <c r="B33" s="21"/>
      <c r="C33" s="111"/>
      <c r="D33" s="161"/>
      <c r="E33" s="162"/>
      <c r="F33"/>
      <c r="G33" s="128" t="s">
        <v>276</v>
      </c>
      <c r="H33" s="21"/>
      <c r="I33" s="21"/>
      <c r="J33" s="130"/>
      <c r="K33" s="131"/>
    </row>
    <row r="34" spans="1:12">
      <c r="A34" s="109" t="s">
        <v>277</v>
      </c>
      <c r="B34" s="21"/>
      <c r="C34" s="111"/>
      <c r="D34" s="161"/>
      <c r="E34" s="162"/>
      <c r="F34"/>
      <c r="G34" s="128" t="s">
        <v>277</v>
      </c>
      <c r="H34" s="21"/>
      <c r="I34" s="21"/>
      <c r="J34" s="130"/>
      <c r="K34" s="131"/>
    </row>
    <row r="35" spans="1:12">
      <c r="A35" s="109" t="s">
        <v>278</v>
      </c>
      <c r="B35" s="21"/>
      <c r="C35" s="111"/>
      <c r="D35" s="161"/>
      <c r="E35" s="162"/>
      <c r="F35"/>
      <c r="G35" s="128" t="s">
        <v>278</v>
      </c>
      <c r="H35" s="21"/>
      <c r="I35" s="21"/>
      <c r="J35" s="130"/>
      <c r="K35" s="131"/>
    </row>
    <row r="36" spans="1:12">
      <c r="A36" s="109" t="s">
        <v>279</v>
      </c>
      <c r="B36" s="21"/>
      <c r="C36" s="111"/>
      <c r="D36" s="161"/>
      <c r="E36" s="162"/>
      <c r="F36"/>
      <c r="G36" s="128" t="s">
        <v>279</v>
      </c>
      <c r="H36" s="21"/>
      <c r="I36" s="21"/>
      <c r="J36" s="130"/>
      <c r="K36" s="131"/>
    </row>
    <row r="37" spans="1:12">
      <c r="A37" s="109" t="s">
        <v>280</v>
      </c>
      <c r="B37" s="21"/>
      <c r="C37" s="111"/>
      <c r="D37" s="161"/>
      <c r="E37" s="162"/>
      <c r="F37"/>
      <c r="G37" s="128" t="s">
        <v>280</v>
      </c>
      <c r="H37" s="21"/>
      <c r="I37" s="21"/>
      <c r="J37" s="130"/>
      <c r="K37" s="131"/>
    </row>
    <row r="38" spans="1:12">
      <c r="A38" s="109" t="s">
        <v>281</v>
      </c>
      <c r="B38" s="21"/>
      <c r="C38" s="111"/>
      <c r="D38" s="161"/>
      <c r="E38" s="162"/>
      <c r="F38"/>
      <c r="G38" s="128" t="s">
        <v>281</v>
      </c>
      <c r="H38" s="21"/>
      <c r="I38" s="21"/>
      <c r="J38" s="130"/>
      <c r="K38" s="131"/>
    </row>
    <row r="39" spans="1:12">
      <c r="A39" s="109" t="s">
        <v>282</v>
      </c>
      <c r="B39" s="21"/>
      <c r="C39" s="111"/>
      <c r="D39" s="161"/>
      <c r="E39" s="162"/>
      <c r="F39"/>
      <c r="G39" s="128" t="s">
        <v>282</v>
      </c>
      <c r="H39" s="21"/>
      <c r="I39" s="21"/>
      <c r="J39" s="130"/>
      <c r="K39" s="131"/>
    </row>
    <row r="40" spans="1:12">
      <c r="A40" s="109" t="s">
        <v>283</v>
      </c>
      <c r="B40" s="21"/>
      <c r="C40" s="111"/>
      <c r="D40" s="161"/>
      <c r="E40" s="162"/>
      <c r="F40"/>
      <c r="G40" s="128" t="s">
        <v>283</v>
      </c>
      <c r="H40" s="21"/>
      <c r="I40" s="21"/>
      <c r="J40" s="130"/>
      <c r="K40" s="131"/>
    </row>
    <row r="41" spans="1:12">
      <c r="A41" s="109" t="s">
        <v>284</v>
      </c>
      <c r="B41" s="21"/>
      <c r="C41" s="111"/>
      <c r="D41" s="175"/>
      <c r="E41" s="176"/>
      <c r="F41"/>
      <c r="G41" s="128" t="s">
        <v>284</v>
      </c>
      <c r="H41" s="21"/>
      <c r="I41" s="21"/>
      <c r="J41" s="130"/>
      <c r="K41" s="131"/>
    </row>
    <row r="42" spans="1:12">
      <c r="A42" s="109" t="s">
        <v>285</v>
      </c>
      <c r="B42" s="21"/>
      <c r="C42" s="111"/>
      <c r="D42" s="173"/>
      <c r="E42" s="174"/>
      <c r="F42"/>
      <c r="G42" s="128" t="s">
        <v>285</v>
      </c>
      <c r="H42" s="21"/>
      <c r="I42" s="21"/>
      <c r="J42" s="130"/>
      <c r="K42" s="131"/>
    </row>
    <row r="43" spans="1:12">
      <c r="A43" s="109" t="s">
        <v>286</v>
      </c>
      <c r="B43" s="21"/>
      <c r="C43" s="111"/>
      <c r="D43" s="175"/>
      <c r="E43" s="176"/>
      <c r="F43"/>
      <c r="G43" s="128" t="s">
        <v>286</v>
      </c>
      <c r="H43" s="21"/>
      <c r="I43" s="21"/>
      <c r="J43" s="130"/>
      <c r="K43" s="131"/>
    </row>
    <row r="44" spans="1:12">
      <c r="A44" s="109" t="s">
        <v>287</v>
      </c>
      <c r="B44" s="21"/>
      <c r="C44" s="111"/>
      <c r="D44" s="173"/>
      <c r="E44" s="174"/>
      <c r="F44"/>
      <c r="G44" s="128" t="s">
        <v>287</v>
      </c>
      <c r="H44" s="21"/>
      <c r="I44" s="21"/>
      <c r="J44" s="130"/>
      <c r="K44" s="131"/>
    </row>
    <row r="45" spans="1:12" ht="15" thickBot="1">
      <c r="A45" s="109" t="s">
        <v>288</v>
      </c>
      <c r="B45" s="21"/>
      <c r="C45" s="111"/>
      <c r="D45" s="161"/>
      <c r="E45" s="162"/>
      <c r="F45"/>
      <c r="G45" s="129" t="s">
        <v>288</v>
      </c>
      <c r="H45" s="113"/>
      <c r="I45" s="113"/>
      <c r="J45" s="143"/>
      <c r="K45" s="144"/>
    </row>
    <row r="46" spans="1:12">
      <c r="A46" s="109" t="s">
        <v>289</v>
      </c>
      <c r="B46" s="21"/>
      <c r="C46" s="111"/>
      <c r="D46" s="175"/>
      <c r="E46" s="176"/>
      <c r="F46" s="43"/>
      <c r="G46" s="125" t="s">
        <v>426</v>
      </c>
      <c r="H46" s="126"/>
      <c r="I46"/>
      <c r="J46"/>
      <c r="K46" s="127">
        <f>SUM(H26:H45)</f>
        <v>0</v>
      </c>
      <c r="L46" s="3"/>
    </row>
    <row r="47" spans="1:12">
      <c r="A47" s="109" t="s">
        <v>290</v>
      </c>
      <c r="B47" s="21"/>
      <c r="C47" s="111"/>
      <c r="D47" s="173"/>
      <c r="E47" s="174"/>
      <c r="F47"/>
      <c r="G47"/>
      <c r="H47"/>
      <c r="I47"/>
      <c r="J47"/>
      <c r="K47" s="19"/>
      <c r="L47" s="3"/>
    </row>
    <row r="48" spans="1:12" ht="15" thickBot="1">
      <c r="A48" s="109" t="s">
        <v>291</v>
      </c>
      <c r="B48" s="21"/>
      <c r="C48" s="111"/>
      <c r="D48" s="161"/>
      <c r="E48" s="162"/>
      <c r="F48"/>
      <c r="G48" s="140" t="s">
        <v>442</v>
      </c>
      <c r="H48" s="141"/>
      <c r="I48" s="141"/>
      <c r="J48" s="141"/>
      <c r="K48" s="142"/>
      <c r="L48" s="3"/>
    </row>
    <row r="49" spans="1:11">
      <c r="A49" s="109" t="s">
        <v>292</v>
      </c>
      <c r="B49" s="21"/>
      <c r="C49" s="111"/>
      <c r="D49" s="161"/>
      <c r="E49" s="162"/>
      <c r="F49"/>
      <c r="G49" s="118" t="s">
        <v>427</v>
      </c>
      <c r="H49" s="119" t="s">
        <v>423</v>
      </c>
      <c r="I49" s="138" t="s">
        <v>425</v>
      </c>
      <c r="J49" s="145"/>
      <c r="K49" s="146"/>
    </row>
    <row r="50" spans="1:11">
      <c r="A50" s="109" t="s">
        <v>293</v>
      </c>
      <c r="B50" s="21"/>
      <c r="C50" s="111"/>
      <c r="D50" s="161"/>
      <c r="E50" s="162"/>
      <c r="F50"/>
      <c r="G50" s="128" t="s">
        <v>260</v>
      </c>
      <c r="H50" s="21"/>
      <c r="I50" s="130"/>
      <c r="J50" s="130"/>
      <c r="K50" s="131"/>
    </row>
    <row r="51" spans="1:11">
      <c r="A51" s="109" t="s">
        <v>294</v>
      </c>
      <c r="B51" s="21"/>
      <c r="C51" s="111"/>
      <c r="D51" s="161"/>
      <c r="E51" s="162"/>
      <c r="F51"/>
      <c r="G51" s="128" t="s">
        <v>270</v>
      </c>
      <c r="H51" s="21"/>
      <c r="I51" s="130"/>
      <c r="J51" s="130"/>
      <c r="K51" s="131"/>
    </row>
    <row r="52" spans="1:11">
      <c r="A52" s="109" t="s">
        <v>295</v>
      </c>
      <c r="B52" s="21"/>
      <c r="C52" s="111"/>
      <c r="D52" s="161"/>
      <c r="E52" s="162"/>
      <c r="F52"/>
      <c r="G52" s="128" t="s">
        <v>271</v>
      </c>
      <c r="H52" s="21"/>
      <c r="I52" s="130"/>
      <c r="J52" s="130"/>
      <c r="K52" s="131"/>
    </row>
    <row r="53" spans="1:11">
      <c r="A53" s="109" t="s">
        <v>296</v>
      </c>
      <c r="B53" s="21"/>
      <c r="C53" s="111"/>
      <c r="D53" s="175"/>
      <c r="E53" s="176"/>
      <c r="F53"/>
      <c r="G53" s="128" t="s">
        <v>272</v>
      </c>
      <c r="H53" s="21"/>
      <c r="I53" s="130"/>
      <c r="J53" s="130"/>
      <c r="K53" s="131"/>
    </row>
    <row r="54" spans="1:11">
      <c r="A54" s="109" t="s">
        <v>297</v>
      </c>
      <c r="B54" s="21"/>
      <c r="C54" s="111"/>
      <c r="D54" s="175"/>
      <c r="E54" s="176"/>
      <c r="F54"/>
      <c r="G54" s="128" t="s">
        <v>273</v>
      </c>
      <c r="H54" s="21"/>
      <c r="I54" s="130"/>
      <c r="J54" s="130"/>
      <c r="K54" s="131"/>
    </row>
    <row r="55" spans="1:11">
      <c r="A55" s="109" t="s">
        <v>298</v>
      </c>
      <c r="B55" s="21"/>
      <c r="C55" s="111"/>
      <c r="D55" s="175"/>
      <c r="E55" s="176"/>
      <c r="F55"/>
      <c r="G55" s="128" t="s">
        <v>274</v>
      </c>
      <c r="H55" s="21"/>
      <c r="I55" s="130"/>
      <c r="J55" s="130"/>
      <c r="K55" s="131"/>
    </row>
    <row r="56" spans="1:11">
      <c r="A56" s="109" t="s">
        <v>299</v>
      </c>
      <c r="B56" s="21"/>
      <c r="C56" s="111"/>
      <c r="D56" s="175"/>
      <c r="E56" s="176"/>
      <c r="F56"/>
      <c r="G56" s="128" t="s">
        <v>275</v>
      </c>
      <c r="H56" s="21"/>
      <c r="I56" s="130"/>
      <c r="J56" s="130"/>
      <c r="K56" s="131"/>
    </row>
    <row r="57" spans="1:11">
      <c r="A57" s="109" t="s">
        <v>300</v>
      </c>
      <c r="B57" s="21"/>
      <c r="C57" s="111"/>
      <c r="D57" s="175"/>
      <c r="E57" s="176"/>
      <c r="F57"/>
      <c r="G57" s="128" t="s">
        <v>276</v>
      </c>
      <c r="H57" s="21"/>
      <c r="I57" s="130"/>
      <c r="J57" s="130"/>
      <c r="K57" s="131"/>
    </row>
    <row r="58" spans="1:11">
      <c r="A58" s="109" t="s">
        <v>301</v>
      </c>
      <c r="B58" s="21"/>
      <c r="C58" s="111"/>
      <c r="D58" s="173"/>
      <c r="E58" s="174"/>
      <c r="F58"/>
      <c r="G58" s="128" t="s">
        <v>277</v>
      </c>
      <c r="H58" s="21"/>
      <c r="I58" s="130"/>
      <c r="J58" s="130"/>
      <c r="K58" s="131"/>
    </row>
    <row r="59" spans="1:11">
      <c r="A59" s="109" t="s">
        <v>302</v>
      </c>
      <c r="B59" s="21"/>
      <c r="C59" s="111"/>
      <c r="D59" s="161"/>
      <c r="E59" s="162"/>
      <c r="F59"/>
      <c r="G59" s="128" t="s">
        <v>278</v>
      </c>
      <c r="H59" s="21"/>
      <c r="I59" s="130"/>
      <c r="J59" s="130"/>
      <c r="K59" s="131"/>
    </row>
    <row r="60" spans="1:11">
      <c r="A60" s="109" t="s">
        <v>303</v>
      </c>
      <c r="B60" s="21"/>
      <c r="C60" s="111"/>
      <c r="D60" s="175"/>
      <c r="E60" s="176"/>
      <c r="F60"/>
      <c r="G60" s="128" t="s">
        <v>279</v>
      </c>
      <c r="H60" s="21"/>
      <c r="I60" s="130"/>
      <c r="J60" s="130"/>
      <c r="K60" s="131"/>
    </row>
    <row r="61" spans="1:11">
      <c r="A61" s="109" t="s">
        <v>304</v>
      </c>
      <c r="B61" s="21"/>
      <c r="C61" s="111"/>
      <c r="D61" s="175"/>
      <c r="E61" s="176"/>
      <c r="F61"/>
      <c r="G61" s="128" t="s">
        <v>280</v>
      </c>
      <c r="H61" s="21"/>
      <c r="I61" s="130"/>
      <c r="J61" s="130"/>
      <c r="K61" s="131"/>
    </row>
    <row r="62" spans="1:11">
      <c r="A62" s="109" t="s">
        <v>305</v>
      </c>
      <c r="B62" s="21"/>
      <c r="C62" s="111"/>
      <c r="D62" s="173"/>
      <c r="E62" s="174"/>
      <c r="F62"/>
      <c r="G62" s="128" t="s">
        <v>281</v>
      </c>
      <c r="H62" s="21"/>
      <c r="I62" s="130"/>
      <c r="J62" s="130"/>
      <c r="K62" s="131"/>
    </row>
    <row r="63" spans="1:11">
      <c r="A63" s="109" t="s">
        <v>306</v>
      </c>
      <c r="B63" s="21"/>
      <c r="C63" s="111"/>
      <c r="D63" s="175"/>
      <c r="E63" s="176"/>
      <c r="F63"/>
      <c r="G63" s="128" t="s">
        <v>282</v>
      </c>
      <c r="H63" s="21"/>
      <c r="I63" s="130"/>
      <c r="J63" s="130"/>
      <c r="K63" s="131"/>
    </row>
    <row r="64" spans="1:11">
      <c r="A64" s="109" t="s">
        <v>307</v>
      </c>
      <c r="B64" s="21"/>
      <c r="C64" s="111"/>
      <c r="D64" s="175"/>
      <c r="E64" s="176"/>
      <c r="F64"/>
      <c r="G64" s="128" t="s">
        <v>283</v>
      </c>
      <c r="H64" s="21"/>
      <c r="I64" s="130"/>
      <c r="J64" s="130"/>
      <c r="K64" s="131"/>
    </row>
    <row r="65" spans="1:12">
      <c r="A65" s="109" t="s">
        <v>308</v>
      </c>
      <c r="B65" s="21"/>
      <c r="C65" s="111"/>
      <c r="D65" s="175"/>
      <c r="E65" s="176"/>
      <c r="F65"/>
      <c r="G65" s="128" t="s">
        <v>284</v>
      </c>
      <c r="H65" s="21"/>
      <c r="I65" s="130"/>
      <c r="J65" s="130"/>
      <c r="K65" s="131"/>
    </row>
    <row r="66" spans="1:12">
      <c r="A66" s="109" t="s">
        <v>309</v>
      </c>
      <c r="B66" s="21"/>
      <c r="C66" s="111"/>
      <c r="D66" s="175"/>
      <c r="E66" s="176"/>
      <c r="F66"/>
      <c r="G66" s="128" t="s">
        <v>285</v>
      </c>
      <c r="H66" s="21"/>
      <c r="I66" s="130"/>
      <c r="J66" s="130"/>
      <c r="K66" s="131"/>
    </row>
    <row r="67" spans="1:12">
      <c r="A67" s="109" t="s">
        <v>310</v>
      </c>
      <c r="B67" s="21"/>
      <c r="C67" s="111"/>
      <c r="D67" s="175"/>
      <c r="E67" s="177"/>
      <c r="F67" s="43"/>
      <c r="G67" s="128" t="s">
        <v>286</v>
      </c>
      <c r="H67" s="21"/>
      <c r="I67" s="130"/>
      <c r="J67" s="130"/>
      <c r="K67" s="131"/>
    </row>
    <row r="68" spans="1:12">
      <c r="A68" s="109" t="s">
        <v>311</v>
      </c>
      <c r="B68" s="21"/>
      <c r="C68" s="111"/>
      <c r="D68" s="175"/>
      <c r="E68" s="176"/>
      <c r="F68"/>
      <c r="G68" s="128" t="s">
        <v>287</v>
      </c>
      <c r="H68" s="21"/>
      <c r="I68" s="130"/>
      <c r="J68" s="130"/>
      <c r="K68" s="131"/>
    </row>
    <row r="69" spans="1:12" ht="15" thickBot="1">
      <c r="A69" s="109" t="s">
        <v>312</v>
      </c>
      <c r="B69" s="21"/>
      <c r="C69" s="111"/>
      <c r="D69" s="173"/>
      <c r="E69" s="174"/>
      <c r="F69"/>
      <c r="G69" s="129" t="s">
        <v>288</v>
      </c>
      <c r="H69" s="113"/>
      <c r="I69" s="132"/>
      <c r="J69" s="132"/>
      <c r="K69" s="133"/>
    </row>
    <row r="70" spans="1:12">
      <c r="A70" s="109" t="s">
        <v>313</v>
      </c>
      <c r="B70" s="21"/>
      <c r="C70" s="111"/>
      <c r="D70" s="175"/>
      <c r="E70" s="176"/>
      <c r="F70"/>
      <c r="G70" s="123" t="s">
        <v>428</v>
      </c>
      <c r="H70" s="122"/>
      <c r="I70" s="122"/>
      <c r="J70" s="122"/>
      <c r="K70" s="124">
        <f>SUM(H50:H69)</f>
        <v>0</v>
      </c>
      <c r="L70" s="9"/>
    </row>
    <row r="71" spans="1:12">
      <c r="A71" s="109" t="s">
        <v>314</v>
      </c>
      <c r="B71" s="21"/>
      <c r="C71" s="111"/>
      <c r="D71" s="173"/>
      <c r="E71" s="174"/>
      <c r="F71"/>
      <c r="G71"/>
      <c r="H71"/>
      <c r="I71"/>
      <c r="J71"/>
      <c r="K71" s="19"/>
      <c r="L71" s="3"/>
    </row>
    <row r="72" spans="1:12">
      <c r="A72" s="109" t="s">
        <v>315</v>
      </c>
      <c r="B72" s="21"/>
      <c r="C72" s="111"/>
      <c r="D72" s="175"/>
      <c r="E72" s="176"/>
      <c r="F72"/>
      <c r="G72"/>
      <c r="H72"/>
      <c r="I72"/>
      <c r="J72"/>
      <c r="K72" s="19"/>
      <c r="L72" s="3"/>
    </row>
    <row r="73" spans="1:12">
      <c r="A73" s="109" t="s">
        <v>316</v>
      </c>
      <c r="B73" s="21"/>
      <c r="C73" s="111"/>
      <c r="D73" s="161"/>
      <c r="E73" s="162"/>
      <c r="F73"/>
      <c r="G73"/>
      <c r="H73"/>
      <c r="I73"/>
      <c r="J73"/>
      <c r="K73" s="19"/>
      <c r="L73" s="3"/>
    </row>
    <row r="74" spans="1:12">
      <c r="A74" s="109" t="s">
        <v>317</v>
      </c>
      <c r="B74" s="21"/>
      <c r="C74" s="111"/>
      <c r="D74" s="161"/>
      <c r="E74" s="162"/>
      <c r="F74"/>
      <c r="G74"/>
      <c r="H74"/>
      <c r="I74"/>
      <c r="J74"/>
      <c r="K74" s="19"/>
      <c r="L74" s="3"/>
    </row>
    <row r="75" spans="1:12">
      <c r="A75" s="109" t="s">
        <v>318</v>
      </c>
      <c r="B75" s="21"/>
      <c r="C75" s="111"/>
      <c r="D75" s="161"/>
      <c r="E75" s="162"/>
      <c r="F75"/>
      <c r="G75"/>
      <c r="H75"/>
      <c r="I75"/>
      <c r="J75"/>
      <c r="K75" s="19"/>
      <c r="L75" s="3"/>
    </row>
    <row r="76" spans="1:12">
      <c r="A76" s="109" t="s">
        <v>319</v>
      </c>
      <c r="B76" s="21"/>
      <c r="C76" s="111"/>
      <c r="D76" s="175"/>
      <c r="E76" s="176"/>
      <c r="F76"/>
      <c r="G76"/>
      <c r="H76"/>
      <c r="I76"/>
      <c r="J76"/>
      <c r="K76" s="19"/>
      <c r="L76" s="3"/>
    </row>
    <row r="77" spans="1:12">
      <c r="A77" s="109" t="s">
        <v>320</v>
      </c>
      <c r="B77" s="21"/>
      <c r="C77" s="111"/>
      <c r="D77" s="173"/>
      <c r="E77" s="174"/>
      <c r="F77"/>
      <c r="G77"/>
      <c r="H77"/>
      <c r="I77"/>
      <c r="J77"/>
      <c r="K77" s="19"/>
      <c r="L77" s="3"/>
    </row>
    <row r="78" spans="1:12">
      <c r="A78" s="109" t="s">
        <v>321</v>
      </c>
      <c r="B78" s="21"/>
      <c r="C78" s="111"/>
      <c r="D78" s="175"/>
      <c r="E78" s="176"/>
      <c r="F78"/>
      <c r="G78"/>
      <c r="H78"/>
      <c r="I78"/>
      <c r="J78"/>
      <c r="K78" s="19"/>
      <c r="L78" s="3"/>
    </row>
    <row r="79" spans="1:12">
      <c r="A79" s="109" t="s">
        <v>322</v>
      </c>
      <c r="B79" s="21"/>
      <c r="C79" s="111"/>
      <c r="D79" s="175"/>
      <c r="E79" s="176"/>
      <c r="F79"/>
      <c r="G79"/>
      <c r="H79"/>
      <c r="I79"/>
      <c r="J79"/>
      <c r="K79" s="19"/>
      <c r="L79" s="3"/>
    </row>
    <row r="80" spans="1:12">
      <c r="A80" s="109" t="s">
        <v>323</v>
      </c>
      <c r="B80" s="21"/>
      <c r="C80" s="111"/>
      <c r="D80" s="175"/>
      <c r="E80" s="176"/>
      <c r="F80"/>
      <c r="G80"/>
      <c r="H80"/>
      <c r="I80"/>
      <c r="J80"/>
      <c r="K80" s="19"/>
      <c r="L80" s="3"/>
    </row>
    <row r="81" spans="1:12">
      <c r="A81" s="109" t="s">
        <v>324</v>
      </c>
      <c r="B81" s="21"/>
      <c r="C81" s="111"/>
      <c r="D81" s="173"/>
      <c r="E81" s="174"/>
      <c r="F81"/>
      <c r="G81"/>
      <c r="H81"/>
      <c r="I81"/>
      <c r="J81"/>
      <c r="K81" s="19"/>
      <c r="L81" s="3"/>
    </row>
    <row r="82" spans="1:12">
      <c r="A82" s="109" t="s">
        <v>325</v>
      </c>
      <c r="B82" s="21"/>
      <c r="C82" s="111"/>
      <c r="D82" s="161"/>
      <c r="E82" s="162"/>
      <c r="F82"/>
      <c r="G82"/>
      <c r="H82"/>
      <c r="I82"/>
      <c r="J82"/>
      <c r="K82" s="19"/>
      <c r="L82" s="3"/>
    </row>
    <row r="83" spans="1:12">
      <c r="A83" s="109" t="s">
        <v>326</v>
      </c>
      <c r="B83" s="21"/>
      <c r="C83" s="111"/>
      <c r="D83" s="175"/>
      <c r="E83" s="176"/>
      <c r="F83"/>
      <c r="G83"/>
      <c r="H83"/>
      <c r="I83"/>
      <c r="J83"/>
      <c r="K83" s="19"/>
      <c r="L83" s="3"/>
    </row>
    <row r="84" spans="1:12">
      <c r="A84" s="109" t="s">
        <v>327</v>
      </c>
      <c r="B84" s="21"/>
      <c r="C84" s="111"/>
      <c r="D84" s="173"/>
      <c r="E84" s="174"/>
      <c r="F84"/>
      <c r="G84"/>
      <c r="H84"/>
      <c r="I84"/>
      <c r="J84"/>
      <c r="K84" s="19"/>
      <c r="L84" s="3"/>
    </row>
    <row r="85" spans="1:12">
      <c r="A85" s="109" t="s">
        <v>328</v>
      </c>
      <c r="B85" s="21"/>
      <c r="C85" s="111"/>
      <c r="D85" s="175"/>
      <c r="E85" s="176"/>
      <c r="F85"/>
      <c r="G85"/>
      <c r="H85"/>
      <c r="I85"/>
      <c r="J85"/>
      <c r="K85" s="19"/>
      <c r="L85" s="3"/>
    </row>
    <row r="86" spans="1:12">
      <c r="A86" s="109" t="s">
        <v>329</v>
      </c>
      <c r="B86" s="21"/>
      <c r="C86" s="111"/>
      <c r="D86" s="173"/>
      <c r="E86" s="174"/>
      <c r="F86"/>
      <c r="G86"/>
      <c r="H86"/>
      <c r="I86"/>
      <c r="J86"/>
      <c r="K86" s="19"/>
      <c r="L86" s="3"/>
    </row>
    <row r="87" spans="1:12">
      <c r="A87" s="109" t="s">
        <v>330</v>
      </c>
      <c r="B87" s="21"/>
      <c r="C87" s="111"/>
      <c r="D87" s="175"/>
      <c r="E87" s="176"/>
      <c r="F87"/>
      <c r="G87"/>
      <c r="H87"/>
      <c r="I87"/>
      <c r="J87"/>
      <c r="K87" s="19"/>
      <c r="L87" s="3"/>
    </row>
    <row r="88" spans="1:12">
      <c r="A88" s="109" t="s">
        <v>331</v>
      </c>
      <c r="B88" s="21"/>
      <c r="C88" s="111"/>
      <c r="D88" s="175"/>
      <c r="E88" s="176"/>
      <c r="F88"/>
      <c r="G88"/>
      <c r="H88"/>
      <c r="I88"/>
      <c r="J88"/>
      <c r="K88" s="19"/>
      <c r="L88" s="3"/>
    </row>
    <row r="89" spans="1:12">
      <c r="A89" s="109" t="s">
        <v>332</v>
      </c>
      <c r="B89" s="21"/>
      <c r="C89" s="111"/>
      <c r="D89" s="173"/>
      <c r="E89" s="174"/>
      <c r="F89"/>
      <c r="G89"/>
      <c r="H89"/>
      <c r="I89"/>
      <c r="J89"/>
      <c r="K89" s="19"/>
      <c r="L89" s="3"/>
    </row>
    <row r="90" spans="1:12">
      <c r="A90" s="109" t="s">
        <v>333</v>
      </c>
      <c r="B90" s="21"/>
      <c r="C90" s="111"/>
      <c r="D90" s="161"/>
      <c r="E90" s="162"/>
      <c r="F90"/>
      <c r="G90"/>
      <c r="H90"/>
      <c r="I90"/>
      <c r="J90"/>
      <c r="K90" s="19"/>
      <c r="L90" s="3"/>
    </row>
    <row r="91" spans="1:12">
      <c r="A91" s="109" t="s">
        <v>334</v>
      </c>
      <c r="B91" s="21"/>
      <c r="C91" s="111"/>
      <c r="D91" s="161"/>
      <c r="E91" s="162"/>
      <c r="F91"/>
      <c r="G91"/>
      <c r="H91"/>
      <c r="I91"/>
      <c r="J91"/>
      <c r="K91" s="19"/>
      <c r="L91" s="3"/>
    </row>
    <row r="92" spans="1:12">
      <c r="A92" s="109" t="s">
        <v>335</v>
      </c>
      <c r="B92" s="21"/>
      <c r="C92" s="111"/>
      <c r="D92" s="175"/>
      <c r="E92" s="176"/>
      <c r="F92"/>
      <c r="G92"/>
      <c r="H92"/>
      <c r="I92"/>
      <c r="J92"/>
      <c r="K92" s="19"/>
      <c r="L92" s="3"/>
    </row>
    <row r="93" spans="1:12">
      <c r="A93" s="109" t="s">
        <v>336</v>
      </c>
      <c r="B93" s="21"/>
      <c r="C93" s="111"/>
      <c r="D93" s="173"/>
      <c r="E93" s="174"/>
      <c r="F93"/>
      <c r="G93"/>
      <c r="H93"/>
      <c r="I93"/>
      <c r="J93"/>
      <c r="K93" s="19"/>
      <c r="L93" s="3"/>
    </row>
    <row r="94" spans="1:12">
      <c r="A94" s="109" t="s">
        <v>337</v>
      </c>
      <c r="B94" s="21"/>
      <c r="C94" s="111"/>
      <c r="D94" s="175"/>
      <c r="E94" s="176"/>
      <c r="F94"/>
      <c r="G94"/>
      <c r="H94"/>
      <c r="I94"/>
      <c r="J94"/>
      <c r="K94" s="19"/>
      <c r="L94" s="3"/>
    </row>
    <row r="95" spans="1:12">
      <c r="A95" s="109" t="s">
        <v>338</v>
      </c>
      <c r="B95" s="21"/>
      <c r="C95" s="111"/>
      <c r="D95" s="175"/>
      <c r="E95" s="176"/>
      <c r="F95"/>
      <c r="G95"/>
      <c r="H95"/>
      <c r="I95"/>
      <c r="J95"/>
      <c r="K95" s="19"/>
      <c r="L95" s="3"/>
    </row>
    <row r="96" spans="1:12">
      <c r="A96" s="109" t="s">
        <v>339</v>
      </c>
      <c r="B96" s="21"/>
      <c r="C96" s="111"/>
      <c r="D96" s="175"/>
      <c r="E96" s="176"/>
      <c r="F96"/>
      <c r="G96"/>
      <c r="H96"/>
      <c r="I96"/>
      <c r="J96"/>
      <c r="K96" s="19"/>
      <c r="L96" s="3"/>
    </row>
    <row r="97" spans="1:12">
      <c r="A97" s="109" t="s">
        <v>340</v>
      </c>
      <c r="B97" s="21"/>
      <c r="C97" s="111"/>
      <c r="D97" s="173"/>
      <c r="E97" s="174"/>
      <c r="F97"/>
      <c r="G97"/>
      <c r="H97"/>
      <c r="I97"/>
      <c r="J97"/>
      <c r="K97" s="19"/>
      <c r="L97" s="3"/>
    </row>
    <row r="98" spans="1:12">
      <c r="A98" s="109" t="s">
        <v>341</v>
      </c>
      <c r="B98" s="21"/>
      <c r="C98" s="111"/>
      <c r="D98" s="161"/>
      <c r="E98" s="162"/>
      <c r="F98"/>
      <c r="G98"/>
      <c r="H98"/>
      <c r="I98"/>
      <c r="J98"/>
      <c r="K98" s="19"/>
      <c r="L98" s="3"/>
    </row>
    <row r="99" spans="1:12">
      <c r="A99" s="109" t="s">
        <v>342</v>
      </c>
      <c r="B99" s="21"/>
      <c r="C99" s="111"/>
      <c r="D99" s="161"/>
      <c r="E99" s="162"/>
      <c r="F99"/>
      <c r="G99"/>
      <c r="H99"/>
      <c r="I99"/>
      <c r="J99"/>
      <c r="K99" s="19"/>
      <c r="L99" s="3"/>
    </row>
    <row r="100" spans="1:12">
      <c r="A100" s="109" t="s">
        <v>343</v>
      </c>
      <c r="B100" s="21"/>
      <c r="C100" s="111"/>
      <c r="D100" s="175"/>
      <c r="E100" s="176"/>
      <c r="F100"/>
      <c r="G100"/>
      <c r="H100"/>
      <c r="I100"/>
      <c r="J100"/>
      <c r="K100" s="19"/>
      <c r="L100" s="3"/>
    </row>
    <row r="101" spans="1:12">
      <c r="A101" s="109" t="s">
        <v>344</v>
      </c>
      <c r="B101" s="21"/>
      <c r="C101" s="111"/>
      <c r="D101" s="175"/>
      <c r="E101" s="176"/>
      <c r="F101"/>
      <c r="G101"/>
      <c r="H101"/>
      <c r="I101"/>
      <c r="J101"/>
      <c r="K101" s="19"/>
      <c r="L101" s="3"/>
    </row>
    <row r="102" spans="1:12">
      <c r="A102" s="109" t="s">
        <v>345</v>
      </c>
      <c r="B102" s="21"/>
      <c r="C102" s="111"/>
      <c r="D102" s="175"/>
      <c r="E102" s="176"/>
      <c r="F102"/>
      <c r="G102"/>
      <c r="H102"/>
      <c r="I102"/>
      <c r="J102"/>
      <c r="K102" s="19"/>
      <c r="L102" s="3"/>
    </row>
    <row r="103" spans="1:12">
      <c r="A103" s="109" t="s">
        <v>346</v>
      </c>
      <c r="B103" s="21"/>
      <c r="C103" s="111"/>
      <c r="D103" s="175"/>
      <c r="E103" s="176"/>
      <c r="F103"/>
      <c r="G103"/>
      <c r="H103"/>
      <c r="I103"/>
      <c r="J103"/>
      <c r="K103" s="19"/>
      <c r="L103" s="3"/>
    </row>
    <row r="104" spans="1:12">
      <c r="A104" s="109" t="s">
        <v>347</v>
      </c>
      <c r="B104" s="21"/>
      <c r="C104" s="111"/>
      <c r="D104" s="175"/>
      <c r="E104" s="176"/>
      <c r="F104"/>
      <c r="G104"/>
      <c r="H104"/>
      <c r="I104"/>
      <c r="J104"/>
      <c r="K104" s="19"/>
      <c r="L104" s="3"/>
    </row>
    <row r="105" spans="1:12">
      <c r="A105" s="109" t="s">
        <v>348</v>
      </c>
      <c r="B105" s="21"/>
      <c r="C105" s="111"/>
      <c r="D105" s="173"/>
      <c r="E105" s="174"/>
      <c r="F105"/>
      <c r="G105"/>
      <c r="H105"/>
      <c r="I105"/>
      <c r="J105"/>
      <c r="K105" s="19"/>
      <c r="L105" s="3"/>
    </row>
    <row r="106" spans="1:12">
      <c r="A106" s="109" t="s">
        <v>349</v>
      </c>
      <c r="B106" s="21"/>
      <c r="C106" s="111"/>
      <c r="D106" s="175"/>
      <c r="E106" s="176"/>
      <c r="F106"/>
      <c r="G106"/>
      <c r="H106"/>
      <c r="I106"/>
      <c r="J106"/>
      <c r="K106" s="19"/>
      <c r="L106" s="3"/>
    </row>
    <row r="107" spans="1:12">
      <c r="A107" s="109" t="s">
        <v>350</v>
      </c>
      <c r="B107" s="21"/>
      <c r="C107" s="111"/>
      <c r="D107" s="173"/>
      <c r="E107" s="174"/>
      <c r="F107"/>
      <c r="G107"/>
      <c r="H107"/>
      <c r="I107"/>
      <c r="J107"/>
      <c r="K107" s="19"/>
      <c r="L107" s="3"/>
    </row>
    <row r="108" spans="1:12">
      <c r="A108" s="109" t="s">
        <v>351</v>
      </c>
      <c r="B108" s="21"/>
      <c r="C108" s="111"/>
      <c r="D108" s="175"/>
      <c r="E108" s="176"/>
      <c r="F108"/>
      <c r="G108"/>
      <c r="H108"/>
      <c r="I108"/>
      <c r="J108"/>
      <c r="K108" s="19"/>
      <c r="L108" s="3"/>
    </row>
    <row r="109" spans="1:12">
      <c r="A109" s="109" t="s">
        <v>352</v>
      </c>
      <c r="B109" s="21"/>
      <c r="C109" s="111"/>
      <c r="D109" s="175"/>
      <c r="E109" s="176"/>
      <c r="F109"/>
      <c r="G109"/>
      <c r="H109"/>
      <c r="I109"/>
      <c r="J109"/>
      <c r="K109" s="19"/>
      <c r="L109" s="3"/>
    </row>
    <row r="110" spans="1:12">
      <c r="A110" s="109" t="s">
        <v>353</v>
      </c>
      <c r="B110" s="21"/>
      <c r="C110" s="111"/>
      <c r="D110" s="173"/>
      <c r="E110" s="174"/>
      <c r="F110"/>
      <c r="G110"/>
      <c r="H110"/>
      <c r="I110"/>
      <c r="J110"/>
      <c r="K110" s="19"/>
      <c r="L110" s="3"/>
    </row>
    <row r="111" spans="1:12">
      <c r="A111" s="109" t="s">
        <v>354</v>
      </c>
      <c r="B111" s="21"/>
      <c r="C111" s="111"/>
      <c r="D111" s="161"/>
      <c r="E111" s="162"/>
      <c r="F111"/>
      <c r="G111"/>
      <c r="H111"/>
      <c r="I111"/>
      <c r="J111"/>
      <c r="K111" s="19"/>
      <c r="L111" s="3"/>
    </row>
    <row r="112" spans="1:12">
      <c r="A112" s="109" t="s">
        <v>355</v>
      </c>
      <c r="B112" s="21"/>
      <c r="C112" s="111"/>
      <c r="D112" s="175"/>
      <c r="E112" s="176"/>
      <c r="F112"/>
      <c r="G112"/>
      <c r="H112"/>
      <c r="I112"/>
      <c r="J112"/>
      <c r="K112" s="19"/>
      <c r="L112" s="3"/>
    </row>
    <row r="113" spans="1:12">
      <c r="A113" s="109" t="s">
        <v>356</v>
      </c>
      <c r="B113" s="21"/>
      <c r="C113" s="111"/>
      <c r="D113" s="173"/>
      <c r="E113" s="174"/>
      <c r="F113"/>
      <c r="G113"/>
      <c r="H113"/>
      <c r="I113"/>
      <c r="J113"/>
      <c r="K113" s="19"/>
      <c r="L113" s="3"/>
    </row>
    <row r="114" spans="1:12">
      <c r="A114" s="109" t="s">
        <v>357</v>
      </c>
      <c r="B114" s="21"/>
      <c r="C114" s="111"/>
      <c r="D114" s="161"/>
      <c r="E114" s="162"/>
      <c r="F114"/>
      <c r="G114"/>
      <c r="H114"/>
      <c r="I114"/>
      <c r="J114"/>
      <c r="K114" s="19"/>
      <c r="L114" s="3"/>
    </row>
    <row r="115" spans="1:12">
      <c r="A115" s="109" t="s">
        <v>358</v>
      </c>
      <c r="B115" s="21"/>
      <c r="C115" s="111"/>
      <c r="D115" s="161"/>
      <c r="E115" s="162"/>
      <c r="F115"/>
      <c r="G115"/>
      <c r="H115"/>
      <c r="I115"/>
      <c r="J115"/>
      <c r="K115" s="19"/>
      <c r="L115" s="3"/>
    </row>
    <row r="116" spans="1:12">
      <c r="A116" s="109" t="s">
        <v>359</v>
      </c>
      <c r="B116" s="21"/>
      <c r="C116" s="111"/>
      <c r="D116" s="161"/>
      <c r="E116" s="162"/>
      <c r="F116"/>
      <c r="G116"/>
      <c r="H116"/>
      <c r="I116"/>
      <c r="J116"/>
      <c r="K116" s="19"/>
      <c r="L116" s="3"/>
    </row>
    <row r="117" spans="1:12">
      <c r="A117" s="109" t="s">
        <v>360</v>
      </c>
      <c r="B117" s="21"/>
      <c r="C117" s="111"/>
      <c r="D117" s="175"/>
      <c r="E117" s="176"/>
      <c r="F117"/>
      <c r="G117"/>
      <c r="H117"/>
      <c r="I117"/>
      <c r="J117"/>
      <c r="K117" s="19"/>
      <c r="L117" s="3"/>
    </row>
    <row r="118" spans="1:12">
      <c r="A118" s="109" t="s">
        <v>361</v>
      </c>
      <c r="B118" s="21"/>
      <c r="C118" s="111"/>
      <c r="D118" s="175"/>
      <c r="E118" s="176"/>
      <c r="F118"/>
      <c r="G118"/>
      <c r="H118"/>
      <c r="I118"/>
      <c r="J118"/>
      <c r="K118" s="19"/>
      <c r="L118" s="3"/>
    </row>
    <row r="119" spans="1:12">
      <c r="A119" s="109" t="s">
        <v>362</v>
      </c>
      <c r="B119" s="21"/>
      <c r="C119" s="111"/>
      <c r="D119" s="173"/>
      <c r="E119" s="174"/>
      <c r="F119"/>
      <c r="G119"/>
      <c r="H119"/>
      <c r="I119"/>
      <c r="J119"/>
      <c r="K119" s="19"/>
      <c r="L119" s="3"/>
    </row>
    <row r="120" spans="1:12">
      <c r="A120" s="109" t="s">
        <v>363</v>
      </c>
      <c r="B120" s="21"/>
      <c r="C120" s="111"/>
      <c r="D120" s="161"/>
      <c r="E120" s="162"/>
      <c r="F120"/>
      <c r="G120"/>
      <c r="H120"/>
      <c r="I120"/>
      <c r="J120"/>
      <c r="K120" s="19"/>
      <c r="L120" s="3"/>
    </row>
    <row r="121" spans="1:12">
      <c r="A121" s="109" t="s">
        <v>364</v>
      </c>
      <c r="B121" s="21"/>
      <c r="C121" s="111"/>
      <c r="D121" s="175"/>
      <c r="E121" s="176"/>
      <c r="F121"/>
      <c r="G121"/>
      <c r="H121"/>
      <c r="I121"/>
      <c r="J121"/>
      <c r="K121" s="19"/>
      <c r="L121" s="3"/>
    </row>
    <row r="122" spans="1:12">
      <c r="A122" s="109" t="s">
        <v>365</v>
      </c>
      <c r="B122" s="21"/>
      <c r="C122" s="111"/>
      <c r="D122" s="175"/>
      <c r="E122" s="176"/>
      <c r="F122"/>
      <c r="G122"/>
      <c r="H122"/>
      <c r="I122"/>
      <c r="J122"/>
      <c r="K122" s="19"/>
      <c r="L122" s="3"/>
    </row>
    <row r="123" spans="1:12">
      <c r="A123" s="109" t="s">
        <v>366</v>
      </c>
      <c r="B123" s="21"/>
      <c r="C123" s="111"/>
      <c r="D123" s="175"/>
      <c r="E123" s="176"/>
      <c r="F123"/>
      <c r="G123"/>
      <c r="H123"/>
      <c r="I123"/>
      <c r="J123"/>
      <c r="K123" s="19"/>
      <c r="L123" s="3"/>
    </row>
    <row r="124" spans="1:12" ht="15" thickBot="1">
      <c r="A124" s="112" t="s">
        <v>367</v>
      </c>
      <c r="B124" s="113"/>
      <c r="C124" s="114"/>
      <c r="D124" s="136"/>
      <c r="E124" s="137"/>
      <c r="F124" s="24"/>
      <c r="G124" s="24"/>
      <c r="H124" s="24"/>
      <c r="I124" s="24"/>
      <c r="J124" s="24"/>
      <c r="K124" s="25"/>
    </row>
    <row r="125" spans="1:12">
      <c r="A125" s="115"/>
      <c r="B125" s="116"/>
      <c r="C125" s="117"/>
    </row>
    <row r="126" spans="1:12">
      <c r="A126" s="115"/>
      <c r="B126" s="116"/>
      <c r="C126" s="117"/>
    </row>
  </sheetData>
  <sheetProtection algorithmName="SHA-512" hashValue="CpxGBQkheKMLWAzUixzAlJeNSkCJzzFPezC1ueVsMcR+YatoDP3YodmEpisfFBGSJ7ZLi3qVZz10L+rSz5/KcA==" saltValue="3lkBMEyywNBEgJKnrIjM3Q==" spinCount="100000" sheet="1" objects="1" scenarios="1" selectLockedCells="1"/>
  <mergeCells count="154">
    <mergeCell ref="D123:E123"/>
    <mergeCell ref="D118:E118"/>
    <mergeCell ref="D119:E119"/>
    <mergeCell ref="D120:E120"/>
    <mergeCell ref="D121:E121"/>
    <mergeCell ref="D122:E122"/>
    <mergeCell ref="D113:E113"/>
    <mergeCell ref="D114:E114"/>
    <mergeCell ref="D115:E115"/>
    <mergeCell ref="D116:E116"/>
    <mergeCell ref="D117:E117"/>
    <mergeCell ref="D108:E108"/>
    <mergeCell ref="D109:E109"/>
    <mergeCell ref="D110:E110"/>
    <mergeCell ref="D111:E111"/>
    <mergeCell ref="D112:E112"/>
    <mergeCell ref="D103:E103"/>
    <mergeCell ref="D104:E104"/>
    <mergeCell ref="D105:E105"/>
    <mergeCell ref="D106:E106"/>
    <mergeCell ref="D107:E107"/>
    <mergeCell ref="D98:E98"/>
    <mergeCell ref="D99:E99"/>
    <mergeCell ref="D100:E100"/>
    <mergeCell ref="D101:E101"/>
    <mergeCell ref="D102:E102"/>
    <mergeCell ref="D93:E93"/>
    <mergeCell ref="D94:E94"/>
    <mergeCell ref="D95:E95"/>
    <mergeCell ref="D96:E96"/>
    <mergeCell ref="D97:E97"/>
    <mergeCell ref="D88:E88"/>
    <mergeCell ref="D89:E89"/>
    <mergeCell ref="D90:E90"/>
    <mergeCell ref="D91:E91"/>
    <mergeCell ref="D92:E92"/>
    <mergeCell ref="D83:E83"/>
    <mergeCell ref="D84:E84"/>
    <mergeCell ref="D85:E85"/>
    <mergeCell ref="D86:E86"/>
    <mergeCell ref="D87:E87"/>
    <mergeCell ref="D78:E78"/>
    <mergeCell ref="D79:E79"/>
    <mergeCell ref="D80:E80"/>
    <mergeCell ref="D81:E81"/>
    <mergeCell ref="D82:E82"/>
    <mergeCell ref="D73:E73"/>
    <mergeCell ref="D74:E74"/>
    <mergeCell ref="D75:E75"/>
    <mergeCell ref="D76:E76"/>
    <mergeCell ref="D77:E77"/>
    <mergeCell ref="D68:E68"/>
    <mergeCell ref="D69:E69"/>
    <mergeCell ref="D70:E70"/>
    <mergeCell ref="D71:E71"/>
    <mergeCell ref="D72:E72"/>
    <mergeCell ref="D63:E63"/>
    <mergeCell ref="D64:E64"/>
    <mergeCell ref="D65:E65"/>
    <mergeCell ref="D66:E66"/>
    <mergeCell ref="D67:E67"/>
    <mergeCell ref="D58:E58"/>
    <mergeCell ref="D59:E59"/>
    <mergeCell ref="D60:E60"/>
    <mergeCell ref="D61:E61"/>
    <mergeCell ref="D62:E62"/>
    <mergeCell ref="D53:E53"/>
    <mergeCell ref="D54:E54"/>
    <mergeCell ref="D55:E55"/>
    <mergeCell ref="D56:E56"/>
    <mergeCell ref="D57:E57"/>
    <mergeCell ref="D48:E48"/>
    <mergeCell ref="D49:E49"/>
    <mergeCell ref="D50:E50"/>
    <mergeCell ref="D51:E51"/>
    <mergeCell ref="D52:E52"/>
    <mergeCell ref="D47:E47"/>
    <mergeCell ref="D44:E44"/>
    <mergeCell ref="D45:E45"/>
    <mergeCell ref="D46:E46"/>
    <mergeCell ref="D33:E33"/>
    <mergeCell ref="D26:E26"/>
    <mergeCell ref="D27:E27"/>
    <mergeCell ref="D28:E28"/>
    <mergeCell ref="D39:E39"/>
    <mergeCell ref="D40:E40"/>
    <mergeCell ref="D41:E41"/>
    <mergeCell ref="D42:E42"/>
    <mergeCell ref="D43:E43"/>
    <mergeCell ref="D34:E34"/>
    <mergeCell ref="D35:E35"/>
    <mergeCell ref="D36:E36"/>
    <mergeCell ref="D37:E37"/>
    <mergeCell ref="D38:E38"/>
    <mergeCell ref="B10:K10"/>
    <mergeCell ref="I17:J17"/>
    <mergeCell ref="I16:J16"/>
    <mergeCell ref="A1:K2"/>
    <mergeCell ref="A3:K3"/>
    <mergeCell ref="B5:K5"/>
    <mergeCell ref="B6:K6"/>
    <mergeCell ref="B7:K7"/>
    <mergeCell ref="D29:E29"/>
    <mergeCell ref="A22:A24"/>
    <mergeCell ref="D24:E25"/>
    <mergeCell ref="G24:K24"/>
    <mergeCell ref="D124:E124"/>
    <mergeCell ref="J25:K25"/>
    <mergeCell ref="J26:K26"/>
    <mergeCell ref="J27:K27"/>
    <mergeCell ref="J28:K28"/>
    <mergeCell ref="J29:K29"/>
    <mergeCell ref="J30:K30"/>
    <mergeCell ref="J31:K31"/>
    <mergeCell ref="J32:K32"/>
    <mergeCell ref="G48:K48"/>
    <mergeCell ref="J33:K33"/>
    <mergeCell ref="J34:K34"/>
    <mergeCell ref="J35:K35"/>
    <mergeCell ref="J36:K36"/>
    <mergeCell ref="J37:K37"/>
    <mergeCell ref="J38:K38"/>
    <mergeCell ref="J39:K39"/>
    <mergeCell ref="J40:K40"/>
    <mergeCell ref="J41:K41"/>
    <mergeCell ref="J42:K42"/>
    <mergeCell ref="J43:K43"/>
    <mergeCell ref="J44:K44"/>
    <mergeCell ref="J45:K45"/>
    <mergeCell ref="I49:K49"/>
    <mergeCell ref="I68:K68"/>
    <mergeCell ref="I69:K69"/>
    <mergeCell ref="B11:K11"/>
    <mergeCell ref="I59:K59"/>
    <mergeCell ref="I60:K60"/>
    <mergeCell ref="I61:K61"/>
    <mergeCell ref="I62:K62"/>
    <mergeCell ref="I63:K63"/>
    <mergeCell ref="I64:K64"/>
    <mergeCell ref="I65:K65"/>
    <mergeCell ref="I66:K66"/>
    <mergeCell ref="I67:K67"/>
    <mergeCell ref="I50:K50"/>
    <mergeCell ref="I51:K51"/>
    <mergeCell ref="I52:K52"/>
    <mergeCell ref="I53:K53"/>
    <mergeCell ref="I54:K54"/>
    <mergeCell ref="I55:K55"/>
    <mergeCell ref="I56:K56"/>
    <mergeCell ref="I57:K57"/>
    <mergeCell ref="I58:K58"/>
    <mergeCell ref="D30:E30"/>
    <mergeCell ref="D31:E31"/>
    <mergeCell ref="D32:E32"/>
  </mergeCells>
  <dataValidations count="16">
    <dataValidation type="textLength" operator="lessThan" allowBlank="1" showInputMessage="1" showErrorMessage="1" promptTitle="Degree" prompt="The full English title of your qualifying degree." sqref="B10:K10" xr:uid="{00000000-0002-0000-0000-000000000000}">
      <formula1>101</formula1>
    </dataValidation>
    <dataValidation type="whole" operator="lessThan" allowBlank="1" showInputMessage="1" showErrorMessage="1" promptTitle="Nominal Length" prompt="Nominal length in years of qualifying education, assuming full-time study." sqref="B12" xr:uid="{00000000-0002-0000-0000-000001000000}">
      <formula1>15</formula1>
    </dataValidation>
    <dataValidation type="whole" operator="lessThan" allowBlank="1" showInputMessage="1" showErrorMessage="1" promptTitle="Min. credits" prompt="Credits as used by your home university." sqref="B13" xr:uid="{00000000-0002-0000-0000-000002000000}">
      <formula1>1000</formula1>
    </dataValidation>
    <dataValidation type="textLength" operator="lessThan" allowBlank="1" showInputMessage="1" showErrorMessage="1" promptTitle="Name" prompt="Use your full name." sqref="B5:K5" xr:uid="{00000000-0002-0000-0000-000003000000}">
      <formula1>101</formula1>
    </dataValidation>
    <dataValidation type="textLength" operator="lessThan" allowBlank="1" showInputMessage="1" showErrorMessage="1" promptTitle="University" prompt="The English name of your home university." sqref="B7:K7" xr:uid="{00000000-0002-0000-0000-000004000000}">
      <formula1>101</formula1>
    </dataValidation>
    <dataValidation type="list" allowBlank="1" showInputMessage="1" promptTitle="Select from drop down menu" prompt="Use the searchable drop-down menu, to choose the country where you have obtained your qualifying degree. Search for country's Initials_x000a_" sqref="B6:K6" xr:uid="{00000000-0002-0000-0000-000005000000}">
      <formula1>Country_search</formula1>
    </dataValidation>
    <dataValidation type="custom" allowBlank="1" showInputMessage="1" showErrorMessage="1" errorTitle="Error" error="Be sure to only use number grades and seperate decimals with a comma." promptTitle="Pass. grade" prompt="Lowest possible grade for passing a course at your home university." sqref="B17" xr:uid="{00000000-0002-0000-0000-000006000000}">
      <formula1>ISNUMBER(B17:B19+B26:C124)</formula1>
    </dataValidation>
    <dataValidation type="custom" allowBlank="1" showInputMessage="1" showErrorMessage="1" errorTitle="Error" error="Be sure to only use number grades and seperate decimals with a comma." promptTitle="Min. grade" prompt="Lowest possible grade at your home university." sqref="B16" xr:uid="{00000000-0002-0000-0000-000007000000}">
      <formula1>ISNUMBER(B16:B18+B25:C123)</formula1>
    </dataValidation>
    <dataValidation type="custom" allowBlank="1" showInputMessage="1" showErrorMessage="1" errorTitle="Error" error="Be sure to only use number grades and seperate decimals with a comma." promptTitle="Max. grade" prompt="Maximum possible grade at your home university." sqref="B18" xr:uid="{00000000-0002-0000-0000-000008000000}">
      <formula1>ISNUMBER(B18:B20+B27:C125)</formula1>
    </dataValidation>
    <dataValidation allowBlank="1" sqref="J26:K45 I50:K69" xr:uid="{00000000-0002-0000-0000-000009000000}"/>
    <dataValidation type="custom" operator="lessThan" allowBlank="1" showInputMessage="1" showErrorMessage="1" errorTitle="Error" error="Please be sure to only use numbers when writing your credits and grades." promptTitle="Credits and Grades" prompt="Be sure to only use numbers when writing your credits and grades._x000a__x000a_In case of &quot;pass&quot; or &quot;no pass&quot;, add them to the designated field bellow." sqref="C26" xr:uid="{00000000-0002-0000-0000-00000B000000}">
      <formula1>ISNUMBER(C26:D124)</formula1>
    </dataValidation>
    <dataValidation type="list" allowBlank="1" sqref="I26:I45" xr:uid="{00000000-0002-0000-0000-00000C000000}">
      <formula1>"PASSED"</formula1>
    </dataValidation>
    <dataValidation type="custom" operator="lessThan" allowBlank="1" showInputMessage="1" showErrorMessage="1" errorTitle="Error" error="Please be sure to only use numbers when writing your credits and grades." promptTitle="Credits and Grades" prompt="Be sure to only use numbers when importing your grades._x000a__x000a_In case of &quot;pass&quot; or &quot;no pass&quot;, please add them to the designated field below." sqref="B26" xr:uid="{00000000-0002-0000-0000-00000E000000}">
      <formula1>ISNUMBER(B26:C124)</formula1>
    </dataValidation>
    <dataValidation type="custom" allowBlank="1" showErrorMessage="1" errorTitle="Invalid input" error="Please input only numerical values." sqref="C27:C124" xr:uid="{00000000-0002-0000-0000-00000A000000}">
      <formula1>ISNUMBER(C26:D124)</formula1>
    </dataValidation>
    <dataValidation type="custom" allowBlank="1" showErrorMessage="1" sqref="B27:B124" xr:uid="{00000000-0002-0000-0000-00000D000000}">
      <formula1>ISNUMBER(B26:C124)</formula1>
    </dataValidation>
    <dataValidation type="list" operator="lessThan" allowBlank="1" showInputMessage="1" showErrorMessage="1" promptTitle="Degree" prompt="The full English title of your qualifying degree." sqref="B11:K11" xr:uid="{3B07DD97-B120-4C18-A877-4B04BF1CBB70}">
      <formula1>$M$1:$M$5</formula1>
    </dataValidation>
  </dataValidations>
  <pageMargins left="0.7" right="0.7" top="0.75" bottom="0.75" header="0.3" footer="0.3"/>
  <pageSetup scale="64" fitToHeight="0" orientation="landscape" horizontalDpi="1200" verticalDpi="12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J73"/>
  <sheetViews>
    <sheetView showGridLines="0" zoomScale="85" zoomScaleNormal="85" workbookViewId="0">
      <selection activeCell="A17" sqref="A17:J29"/>
    </sheetView>
  </sheetViews>
  <sheetFormatPr defaultColWidth="9.08984375" defaultRowHeight="14.5"/>
  <cols>
    <col min="1" max="1" width="28.81640625" style="10" customWidth="1"/>
    <col min="2" max="2" width="43.453125" style="10" customWidth="1"/>
    <col min="3" max="16384" width="9.08984375" style="10"/>
  </cols>
  <sheetData>
    <row r="1" spans="1:10" ht="33.5">
      <c r="A1" s="207" t="s">
        <v>384</v>
      </c>
      <c r="B1" s="208"/>
      <c r="C1" s="208"/>
      <c r="D1" s="208"/>
      <c r="E1" s="208"/>
      <c r="F1" s="208"/>
      <c r="G1" s="208"/>
      <c r="H1" s="208"/>
      <c r="I1" s="208"/>
      <c r="J1" s="209"/>
    </row>
    <row r="2" spans="1:10" ht="23.5">
      <c r="A2" s="210" t="str">
        <f>'Pre-mapping'!A2:J2</f>
        <v>Ocean Engineering</v>
      </c>
      <c r="B2" s="211"/>
      <c r="C2" s="211"/>
      <c r="D2" s="211"/>
      <c r="E2" s="211"/>
      <c r="F2" s="211"/>
      <c r="G2" s="211"/>
      <c r="H2" s="211"/>
      <c r="I2" s="211"/>
      <c r="J2" s="212"/>
    </row>
    <row r="3" spans="1:10" s="1" customFormat="1">
      <c r="A3" s="202" t="s">
        <v>398</v>
      </c>
      <c r="B3" s="203"/>
      <c r="C3" s="203"/>
      <c r="D3" s="203"/>
      <c r="E3" s="203"/>
      <c r="F3" s="203"/>
      <c r="G3" s="203"/>
      <c r="H3" s="203"/>
      <c r="I3" s="203"/>
      <c r="J3" s="204"/>
    </row>
    <row r="4" spans="1:10">
      <c r="A4" s="202"/>
      <c r="B4" s="203"/>
      <c r="C4" s="203"/>
      <c r="D4" s="203"/>
      <c r="E4" s="203"/>
      <c r="F4" s="203"/>
      <c r="G4" s="203"/>
      <c r="H4" s="203"/>
      <c r="I4" s="203"/>
      <c r="J4" s="204"/>
    </row>
    <row r="5" spans="1:10">
      <c r="A5" s="202"/>
      <c r="B5" s="203"/>
      <c r="C5" s="203"/>
      <c r="D5" s="203"/>
      <c r="E5" s="203"/>
      <c r="F5" s="203"/>
      <c r="G5" s="203"/>
      <c r="H5" s="203"/>
      <c r="I5" s="203"/>
      <c r="J5" s="204"/>
    </row>
    <row r="6" spans="1:10">
      <c r="A6" s="202"/>
      <c r="B6" s="203"/>
      <c r="C6" s="203"/>
      <c r="D6" s="203"/>
      <c r="E6" s="203"/>
      <c r="F6" s="203"/>
      <c r="G6" s="203"/>
      <c r="H6" s="203"/>
      <c r="I6" s="203"/>
      <c r="J6" s="204"/>
    </row>
    <row r="7" spans="1:10" ht="15" thickBot="1">
      <c r="A7" s="9"/>
      <c r="J7" s="11"/>
    </row>
    <row r="8" spans="1:10">
      <c r="A8" s="70" t="s">
        <v>253</v>
      </c>
      <c r="B8" s="213">
        <f>GPA!B5:J5</f>
        <v>0</v>
      </c>
      <c r="C8" s="214"/>
      <c r="D8" s="214"/>
      <c r="E8" s="214"/>
      <c r="F8" s="214"/>
      <c r="G8" s="214"/>
      <c r="H8" s="214"/>
      <c r="I8" s="214"/>
      <c r="J8" s="215"/>
    </row>
    <row r="9" spans="1:10">
      <c r="A9" s="71" t="s">
        <v>1</v>
      </c>
      <c r="B9" s="216">
        <f>GPA!B6:J6</f>
        <v>0</v>
      </c>
      <c r="C9" s="217"/>
      <c r="D9" s="217"/>
      <c r="E9" s="217"/>
      <c r="F9" s="217"/>
      <c r="G9" s="217"/>
      <c r="H9" s="217"/>
      <c r="I9" s="217"/>
      <c r="J9" s="218"/>
    </row>
    <row r="10" spans="1:10">
      <c r="A10" s="71" t="s">
        <v>0</v>
      </c>
      <c r="B10" s="216">
        <f>GPA!B7:J7</f>
        <v>0</v>
      </c>
      <c r="C10" s="217"/>
      <c r="D10" s="217"/>
      <c r="E10" s="217"/>
      <c r="F10" s="217"/>
      <c r="G10" s="217"/>
      <c r="H10" s="217"/>
      <c r="I10" s="217"/>
      <c r="J10" s="218"/>
    </row>
    <row r="11" spans="1:10" ht="15" thickBot="1">
      <c r="A11" s="5" t="s">
        <v>2</v>
      </c>
      <c r="B11" s="219">
        <f>GPA!B10:J10</f>
        <v>0</v>
      </c>
      <c r="C11" s="220"/>
      <c r="D11" s="220"/>
      <c r="E11" s="220"/>
      <c r="F11" s="220"/>
      <c r="G11" s="220"/>
      <c r="H11" s="220"/>
      <c r="I11" s="220"/>
      <c r="J11" s="221"/>
    </row>
    <row r="12" spans="1:10">
      <c r="A12" s="4"/>
      <c r="J12" s="11"/>
    </row>
    <row r="13" spans="1:10" ht="15" thickBot="1">
      <c r="A13" s="4"/>
      <c r="H13" s="201"/>
      <c r="I13" s="201"/>
      <c r="J13" s="11"/>
    </row>
    <row r="14" spans="1:10" ht="23.5">
      <c r="A14" s="6" t="s">
        <v>255</v>
      </c>
      <c r="B14" s="7"/>
      <c r="C14" s="61"/>
      <c r="D14" s="61"/>
      <c r="E14" s="222" t="str">
        <f>IF(ISBLANK(A17)=TRUE,"THIS AREA IS MANDATORY; you must fill it out.","")</f>
        <v>THIS AREA IS MANDATORY; you must fill it out.</v>
      </c>
      <c r="F14" s="222"/>
      <c r="G14" s="222"/>
      <c r="H14" s="222"/>
      <c r="I14" s="222"/>
      <c r="J14" s="223"/>
    </row>
    <row r="15" spans="1:10">
      <c r="A15" s="9"/>
      <c r="J15" s="11"/>
    </row>
    <row r="16" spans="1:10">
      <c r="A16" s="230" t="s">
        <v>381</v>
      </c>
      <c r="B16" s="231"/>
      <c r="C16" s="231"/>
      <c r="D16" s="231"/>
      <c r="E16" s="231"/>
      <c r="F16" s="231"/>
      <c r="G16" s="231"/>
      <c r="H16" s="231"/>
      <c r="I16" s="231"/>
      <c r="J16" s="232"/>
    </row>
    <row r="17" spans="1:10">
      <c r="A17" s="233"/>
      <c r="B17" s="234"/>
      <c r="C17" s="234"/>
      <c r="D17" s="234"/>
      <c r="E17" s="234"/>
      <c r="F17" s="234"/>
      <c r="G17" s="234"/>
      <c r="H17" s="234"/>
      <c r="I17" s="234"/>
      <c r="J17" s="235"/>
    </row>
    <row r="18" spans="1:10">
      <c r="A18" s="233"/>
      <c r="B18" s="234"/>
      <c r="C18" s="234"/>
      <c r="D18" s="234"/>
      <c r="E18" s="234"/>
      <c r="F18" s="234"/>
      <c r="G18" s="234"/>
      <c r="H18" s="234"/>
      <c r="I18" s="234"/>
      <c r="J18" s="235"/>
    </row>
    <row r="19" spans="1:10">
      <c r="A19" s="233"/>
      <c r="B19" s="234"/>
      <c r="C19" s="234"/>
      <c r="D19" s="234"/>
      <c r="E19" s="234"/>
      <c r="F19" s="234"/>
      <c r="G19" s="234"/>
      <c r="H19" s="234"/>
      <c r="I19" s="234"/>
      <c r="J19" s="235"/>
    </row>
    <row r="20" spans="1:10">
      <c r="A20" s="233"/>
      <c r="B20" s="234"/>
      <c r="C20" s="234"/>
      <c r="D20" s="234"/>
      <c r="E20" s="234"/>
      <c r="F20" s="234"/>
      <c r="G20" s="234"/>
      <c r="H20" s="234"/>
      <c r="I20" s="234"/>
      <c r="J20" s="235"/>
    </row>
    <row r="21" spans="1:10">
      <c r="A21" s="233"/>
      <c r="B21" s="234"/>
      <c r="C21" s="234"/>
      <c r="D21" s="234"/>
      <c r="E21" s="234"/>
      <c r="F21" s="234"/>
      <c r="G21" s="234"/>
      <c r="H21" s="234"/>
      <c r="I21" s="234"/>
      <c r="J21" s="235"/>
    </row>
    <row r="22" spans="1:10">
      <c r="A22" s="233"/>
      <c r="B22" s="234"/>
      <c r="C22" s="234"/>
      <c r="D22" s="234"/>
      <c r="E22" s="234"/>
      <c r="F22" s="234"/>
      <c r="G22" s="234"/>
      <c r="H22" s="234"/>
      <c r="I22" s="234"/>
      <c r="J22" s="235"/>
    </row>
    <row r="23" spans="1:10">
      <c r="A23" s="233"/>
      <c r="B23" s="234"/>
      <c r="C23" s="234"/>
      <c r="D23" s="234"/>
      <c r="E23" s="234"/>
      <c r="F23" s="234"/>
      <c r="G23" s="234"/>
      <c r="H23" s="234"/>
      <c r="I23" s="234"/>
      <c r="J23" s="235"/>
    </row>
    <row r="24" spans="1:10">
      <c r="A24" s="233"/>
      <c r="B24" s="234"/>
      <c r="C24" s="234"/>
      <c r="D24" s="234"/>
      <c r="E24" s="234"/>
      <c r="F24" s="234"/>
      <c r="G24" s="234"/>
      <c r="H24" s="234"/>
      <c r="I24" s="234"/>
      <c r="J24" s="235"/>
    </row>
    <row r="25" spans="1:10">
      <c r="A25" s="233"/>
      <c r="B25" s="234"/>
      <c r="C25" s="234"/>
      <c r="D25" s="234"/>
      <c r="E25" s="234"/>
      <c r="F25" s="234"/>
      <c r="G25" s="234"/>
      <c r="H25" s="234"/>
      <c r="I25" s="234"/>
      <c r="J25" s="235"/>
    </row>
    <row r="26" spans="1:10">
      <c r="A26" s="233"/>
      <c r="B26" s="234"/>
      <c r="C26" s="234"/>
      <c r="D26" s="234"/>
      <c r="E26" s="234"/>
      <c r="F26" s="234"/>
      <c r="G26" s="234"/>
      <c r="H26" s="234"/>
      <c r="I26" s="234"/>
      <c r="J26" s="235"/>
    </row>
    <row r="27" spans="1:10">
      <c r="A27" s="233"/>
      <c r="B27" s="234"/>
      <c r="C27" s="234"/>
      <c r="D27" s="234"/>
      <c r="E27" s="234"/>
      <c r="F27" s="234"/>
      <c r="G27" s="234"/>
      <c r="H27" s="234"/>
      <c r="I27" s="234"/>
      <c r="J27" s="235"/>
    </row>
    <row r="28" spans="1:10">
      <c r="A28" s="233"/>
      <c r="B28" s="234"/>
      <c r="C28" s="234"/>
      <c r="D28" s="234"/>
      <c r="E28" s="234"/>
      <c r="F28" s="234"/>
      <c r="G28" s="234"/>
      <c r="H28" s="234"/>
      <c r="I28" s="234"/>
      <c r="J28" s="235"/>
    </row>
    <row r="29" spans="1:10">
      <c r="A29" s="233"/>
      <c r="B29" s="234"/>
      <c r="C29" s="234"/>
      <c r="D29" s="234"/>
      <c r="E29" s="234"/>
      <c r="F29" s="234"/>
      <c r="G29" s="234"/>
      <c r="H29" s="234"/>
      <c r="I29" s="234"/>
      <c r="J29" s="235"/>
    </row>
    <row r="30" spans="1:10">
      <c r="A30" s="9"/>
      <c r="J30" s="11"/>
    </row>
    <row r="31" spans="1:10">
      <c r="A31" s="236" t="s">
        <v>396</v>
      </c>
      <c r="B31" s="237"/>
      <c r="C31" s="237"/>
      <c r="D31" s="237"/>
      <c r="E31" s="237"/>
      <c r="F31" s="237"/>
      <c r="G31" s="237"/>
      <c r="H31" s="237"/>
      <c r="I31" s="237"/>
      <c r="J31" s="238"/>
    </row>
    <row r="32" spans="1:10" ht="18.5" customHeight="1">
      <c r="A32" s="199" t="s">
        <v>387</v>
      </c>
      <c r="B32" s="197" t="s">
        <v>388</v>
      </c>
      <c r="C32" s="228"/>
      <c r="D32" s="228"/>
      <c r="E32" s="224" t="str">
        <f>IF(OR(ISBLANK(A34)=TRUE,ISBLANK(B34)=TRUE,ISBLANK(A35)=TRUE,ISBLANK(B35)=TRUE),"THIS AREA IS MANDATORY; you must fill it out.","")</f>
        <v>THIS AREA IS MANDATORY; you must fill it out.</v>
      </c>
      <c r="F32" s="224"/>
      <c r="G32" s="224"/>
      <c r="H32" s="224"/>
      <c r="I32" s="224"/>
      <c r="J32" s="225"/>
    </row>
    <row r="33" spans="1:10">
      <c r="A33" s="200"/>
      <c r="B33" s="198"/>
      <c r="C33" s="229"/>
      <c r="D33" s="229"/>
      <c r="E33" s="226"/>
      <c r="F33" s="226"/>
      <c r="G33" s="226"/>
      <c r="H33" s="226"/>
      <c r="I33" s="226"/>
      <c r="J33" s="227"/>
    </row>
    <row r="34" spans="1:10">
      <c r="A34" s="26"/>
      <c r="B34" s="205"/>
      <c r="C34" s="205"/>
      <c r="D34" s="205"/>
      <c r="E34" s="205"/>
      <c r="F34" s="205"/>
      <c r="G34" s="205"/>
      <c r="H34" s="205"/>
      <c r="I34" s="205"/>
      <c r="J34" s="206"/>
    </row>
    <row r="35" spans="1:10">
      <c r="A35" s="26"/>
      <c r="B35" s="205"/>
      <c r="C35" s="205"/>
      <c r="D35" s="205"/>
      <c r="E35" s="205"/>
      <c r="F35" s="205"/>
      <c r="G35" s="205"/>
      <c r="H35" s="205"/>
      <c r="I35" s="205"/>
      <c r="J35" s="206"/>
    </row>
    <row r="36" spans="1:10">
      <c r="A36" s="69" t="s">
        <v>383</v>
      </c>
      <c r="B36" s="60" t="s">
        <v>397</v>
      </c>
      <c r="J36" s="11"/>
    </row>
    <row r="37" spans="1:10">
      <c r="A37" s="68"/>
      <c r="B37" s="67"/>
      <c r="C37" s="67"/>
      <c r="D37" s="67"/>
      <c r="E37" s="67"/>
      <c r="F37" s="67"/>
      <c r="G37" s="67"/>
      <c r="H37" s="67"/>
      <c r="I37" s="67"/>
      <c r="J37" s="72"/>
    </row>
    <row r="38" spans="1:10">
      <c r="A38" s="193" t="s">
        <v>389</v>
      </c>
      <c r="B38" s="194"/>
      <c r="C38" s="194"/>
      <c r="D38" s="194"/>
      <c r="E38" s="195" t="str">
        <f>IF(ISBLANK(A39)=TRUE,"THIS AREA IS MANDATORY; you must fill it out.","")</f>
        <v>THIS AREA IS MANDATORY; you must fill it out.</v>
      </c>
      <c r="F38" s="195"/>
      <c r="G38" s="195"/>
      <c r="H38" s="195"/>
      <c r="I38" s="195"/>
      <c r="J38" s="196"/>
    </row>
    <row r="39" spans="1:10">
      <c r="A39" s="187"/>
      <c r="B39" s="188"/>
      <c r="C39" s="188"/>
      <c r="D39" s="188"/>
      <c r="E39" s="188"/>
      <c r="F39" s="188"/>
      <c r="G39" s="188"/>
      <c r="H39" s="188"/>
      <c r="I39" s="188"/>
      <c r="J39" s="189"/>
    </row>
    <row r="40" spans="1:10">
      <c r="A40" s="187"/>
      <c r="B40" s="188"/>
      <c r="C40" s="188"/>
      <c r="D40" s="188"/>
      <c r="E40" s="188"/>
      <c r="F40" s="188"/>
      <c r="G40" s="188"/>
      <c r="H40" s="188"/>
      <c r="I40" s="188"/>
      <c r="J40" s="189"/>
    </row>
    <row r="41" spans="1:10">
      <c r="A41" s="187"/>
      <c r="B41" s="188"/>
      <c r="C41" s="188"/>
      <c r="D41" s="188"/>
      <c r="E41" s="188"/>
      <c r="F41" s="188"/>
      <c r="G41" s="188"/>
      <c r="H41" s="188"/>
      <c r="I41" s="188"/>
      <c r="J41" s="189"/>
    </row>
    <row r="42" spans="1:10">
      <c r="A42" s="187"/>
      <c r="B42" s="188"/>
      <c r="C42" s="188"/>
      <c r="D42" s="188"/>
      <c r="E42" s="188"/>
      <c r="F42" s="188"/>
      <c r="G42" s="188"/>
      <c r="H42" s="188"/>
      <c r="I42" s="188"/>
      <c r="J42" s="189"/>
    </row>
    <row r="43" spans="1:10">
      <c r="A43" s="187"/>
      <c r="B43" s="188"/>
      <c r="C43" s="188"/>
      <c r="D43" s="188"/>
      <c r="E43" s="188"/>
      <c r="F43" s="188"/>
      <c r="G43" s="188"/>
      <c r="H43" s="188"/>
      <c r="I43" s="188"/>
      <c r="J43" s="189"/>
    </row>
    <row r="44" spans="1:10">
      <c r="A44" s="187"/>
      <c r="B44" s="188"/>
      <c r="C44" s="188"/>
      <c r="D44" s="188"/>
      <c r="E44" s="188"/>
      <c r="F44" s="188"/>
      <c r="G44" s="188"/>
      <c r="H44" s="188"/>
      <c r="I44" s="188"/>
      <c r="J44" s="189"/>
    </row>
    <row r="45" spans="1:10">
      <c r="A45" s="187"/>
      <c r="B45" s="188"/>
      <c r="C45" s="188"/>
      <c r="D45" s="188"/>
      <c r="E45" s="188"/>
      <c r="F45" s="188"/>
      <c r="G45" s="188"/>
      <c r="H45" s="188"/>
      <c r="I45" s="188"/>
      <c r="J45" s="189"/>
    </row>
    <row r="46" spans="1:10" ht="15" thickBot="1">
      <c r="A46" s="190"/>
      <c r="B46" s="191"/>
      <c r="C46" s="191"/>
      <c r="D46" s="191"/>
      <c r="E46" s="191"/>
      <c r="F46" s="191"/>
      <c r="G46" s="191"/>
      <c r="H46" s="191"/>
      <c r="I46" s="191"/>
      <c r="J46" s="192"/>
    </row>
    <row r="47" spans="1:10">
      <c r="A47" s="9"/>
      <c r="J47" s="11"/>
    </row>
    <row r="48" spans="1:10" ht="15" thickBot="1">
      <c r="A48" s="9"/>
      <c r="J48" s="11"/>
    </row>
    <row r="49" spans="1:10" ht="21">
      <c r="A49" s="6" t="s">
        <v>256</v>
      </c>
      <c r="B49" s="7"/>
      <c r="C49" s="7"/>
      <c r="D49" s="7"/>
      <c r="E49" s="7"/>
      <c r="F49" s="7"/>
      <c r="G49" s="7"/>
      <c r="H49" s="7"/>
      <c r="I49" s="7"/>
      <c r="J49" s="8"/>
    </row>
    <row r="50" spans="1:10">
      <c r="A50" s="187"/>
      <c r="B50" s="188"/>
      <c r="C50" s="188"/>
      <c r="D50" s="188"/>
      <c r="E50" s="188"/>
      <c r="F50" s="188"/>
      <c r="G50" s="188"/>
      <c r="H50" s="188"/>
      <c r="I50" s="188"/>
      <c r="J50" s="189"/>
    </row>
    <row r="51" spans="1:10">
      <c r="A51" s="187"/>
      <c r="B51" s="188"/>
      <c r="C51" s="188"/>
      <c r="D51" s="188"/>
      <c r="E51" s="188"/>
      <c r="F51" s="188"/>
      <c r="G51" s="188"/>
      <c r="H51" s="188"/>
      <c r="I51" s="188"/>
      <c r="J51" s="189"/>
    </row>
    <row r="52" spans="1:10">
      <c r="A52" s="187"/>
      <c r="B52" s="188"/>
      <c r="C52" s="188"/>
      <c r="D52" s="188"/>
      <c r="E52" s="188"/>
      <c r="F52" s="188"/>
      <c r="G52" s="188"/>
      <c r="H52" s="188"/>
      <c r="I52" s="188"/>
      <c r="J52" s="189"/>
    </row>
    <row r="53" spans="1:10">
      <c r="A53" s="187"/>
      <c r="B53" s="188"/>
      <c r="C53" s="188"/>
      <c r="D53" s="188"/>
      <c r="E53" s="188"/>
      <c r="F53" s="188"/>
      <c r="G53" s="188"/>
      <c r="H53" s="188"/>
      <c r="I53" s="188"/>
      <c r="J53" s="189"/>
    </row>
    <row r="54" spans="1:10">
      <c r="A54" s="187"/>
      <c r="B54" s="188"/>
      <c r="C54" s="188"/>
      <c r="D54" s="188"/>
      <c r="E54" s="188"/>
      <c r="F54" s="188"/>
      <c r="G54" s="188"/>
      <c r="H54" s="188"/>
      <c r="I54" s="188"/>
      <c r="J54" s="189"/>
    </row>
    <row r="55" spans="1:10">
      <c r="A55" s="187"/>
      <c r="B55" s="188"/>
      <c r="C55" s="188"/>
      <c r="D55" s="188"/>
      <c r="E55" s="188"/>
      <c r="F55" s="188"/>
      <c r="G55" s="188"/>
      <c r="H55" s="188"/>
      <c r="I55" s="188"/>
      <c r="J55" s="189"/>
    </row>
    <row r="56" spans="1:10">
      <c r="A56" s="187"/>
      <c r="B56" s="188"/>
      <c r="C56" s="188"/>
      <c r="D56" s="188"/>
      <c r="E56" s="188"/>
      <c r="F56" s="188"/>
      <c r="G56" s="188"/>
      <c r="H56" s="188"/>
      <c r="I56" s="188"/>
      <c r="J56" s="189"/>
    </row>
    <row r="57" spans="1:10" ht="15" thickBot="1">
      <c r="A57" s="190"/>
      <c r="B57" s="191"/>
      <c r="C57" s="191"/>
      <c r="D57" s="191"/>
      <c r="E57" s="191"/>
      <c r="F57" s="191"/>
      <c r="G57" s="191"/>
      <c r="H57" s="191"/>
      <c r="I57" s="191"/>
      <c r="J57" s="192"/>
    </row>
    <row r="58" spans="1:10">
      <c r="A58" s="9"/>
      <c r="J58" s="11"/>
    </row>
    <row r="59" spans="1:10" ht="15" thickBot="1">
      <c r="A59" s="9"/>
      <c r="J59" s="11"/>
    </row>
    <row r="60" spans="1:10" ht="21">
      <c r="A60" s="62" t="s">
        <v>257</v>
      </c>
      <c r="B60" s="63"/>
      <c r="C60" s="63"/>
      <c r="D60" s="63"/>
      <c r="E60" s="63"/>
      <c r="F60" s="63"/>
      <c r="G60" s="63"/>
      <c r="H60" s="66"/>
      <c r="I60" s="64" t="s">
        <v>259</v>
      </c>
      <c r="J60" s="65"/>
    </row>
    <row r="61" spans="1:10">
      <c r="A61" s="12" t="s">
        <v>258</v>
      </c>
      <c r="J61" s="11"/>
    </row>
    <row r="62" spans="1:10">
      <c r="A62" s="187"/>
      <c r="B62" s="188"/>
      <c r="C62" s="188"/>
      <c r="D62" s="188"/>
      <c r="E62" s="188"/>
      <c r="F62" s="188"/>
      <c r="G62" s="188"/>
      <c r="H62" s="188"/>
      <c r="I62" s="188"/>
      <c r="J62" s="189"/>
    </row>
    <row r="63" spans="1:10">
      <c r="A63" s="187"/>
      <c r="B63" s="188"/>
      <c r="C63" s="188"/>
      <c r="D63" s="188"/>
      <c r="E63" s="188"/>
      <c r="F63" s="188"/>
      <c r="G63" s="188"/>
      <c r="H63" s="188"/>
      <c r="I63" s="188"/>
      <c r="J63" s="189"/>
    </row>
    <row r="64" spans="1:10">
      <c r="A64" s="187"/>
      <c r="B64" s="188"/>
      <c r="C64" s="188"/>
      <c r="D64" s="188"/>
      <c r="E64" s="188"/>
      <c r="F64" s="188"/>
      <c r="G64" s="188"/>
      <c r="H64" s="188"/>
      <c r="I64" s="188"/>
      <c r="J64" s="189"/>
    </row>
    <row r="65" spans="1:10">
      <c r="A65" s="187"/>
      <c r="B65" s="188"/>
      <c r="C65" s="188"/>
      <c r="D65" s="188"/>
      <c r="E65" s="188"/>
      <c r="F65" s="188"/>
      <c r="G65" s="188"/>
      <c r="H65" s="188"/>
      <c r="I65" s="188"/>
      <c r="J65" s="189"/>
    </row>
    <row r="66" spans="1:10">
      <c r="A66" s="187"/>
      <c r="B66" s="188"/>
      <c r="C66" s="188"/>
      <c r="D66" s="188"/>
      <c r="E66" s="188"/>
      <c r="F66" s="188"/>
      <c r="G66" s="188"/>
      <c r="H66" s="188"/>
      <c r="I66" s="188"/>
      <c r="J66" s="189"/>
    </row>
    <row r="67" spans="1:10">
      <c r="A67" s="187"/>
      <c r="B67" s="188"/>
      <c r="C67" s="188"/>
      <c r="D67" s="188"/>
      <c r="E67" s="188"/>
      <c r="F67" s="188"/>
      <c r="G67" s="188"/>
      <c r="H67" s="188"/>
      <c r="I67" s="188"/>
      <c r="J67" s="189"/>
    </row>
    <row r="68" spans="1:10">
      <c r="A68" s="187"/>
      <c r="B68" s="188"/>
      <c r="C68" s="188"/>
      <c r="D68" s="188"/>
      <c r="E68" s="188"/>
      <c r="F68" s="188"/>
      <c r="G68" s="188"/>
      <c r="H68" s="188"/>
      <c r="I68" s="188"/>
      <c r="J68" s="189"/>
    </row>
    <row r="69" spans="1:10" ht="15" thickBot="1">
      <c r="A69" s="190"/>
      <c r="B69" s="191"/>
      <c r="C69" s="191"/>
      <c r="D69" s="191"/>
      <c r="E69" s="191"/>
      <c r="F69" s="191"/>
      <c r="G69" s="191"/>
      <c r="H69" s="191"/>
      <c r="I69" s="191"/>
      <c r="J69" s="192"/>
    </row>
    <row r="70" spans="1:10">
      <c r="A70" s="9"/>
      <c r="J70" s="11"/>
    </row>
    <row r="71" spans="1:10" ht="15" thickBot="1">
      <c r="A71" s="9"/>
      <c r="J71" s="11"/>
    </row>
    <row r="72" spans="1:10" ht="21">
      <c r="A72" s="178" t="s">
        <v>431</v>
      </c>
      <c r="B72" s="179"/>
      <c r="C72" s="179"/>
      <c r="D72" s="179"/>
      <c r="E72" s="179"/>
      <c r="F72" s="179"/>
      <c r="G72" s="179"/>
      <c r="H72" s="180"/>
      <c r="I72" s="121" t="s">
        <v>259</v>
      </c>
      <c r="J72" s="65"/>
    </row>
    <row r="73" spans="1:10" ht="15" thickBot="1">
      <c r="A73" s="181" t="s">
        <v>432</v>
      </c>
      <c r="B73" s="182"/>
      <c r="C73" s="182"/>
      <c r="D73" s="182"/>
      <c r="E73" s="182"/>
      <c r="F73" s="182"/>
      <c r="G73" s="183" t="s">
        <v>433</v>
      </c>
      <c r="H73" s="184"/>
      <c r="I73" s="185"/>
      <c r="J73" s="186"/>
    </row>
  </sheetData>
  <sheetProtection sheet="1" selectLockedCells="1"/>
  <mergeCells count="27">
    <mergeCell ref="H13:I13"/>
    <mergeCell ref="A3:J6"/>
    <mergeCell ref="B34:J34"/>
    <mergeCell ref="B35:J35"/>
    <mergeCell ref="A1:J1"/>
    <mergeCell ref="A2:J2"/>
    <mergeCell ref="B8:J8"/>
    <mergeCell ref="B9:J9"/>
    <mergeCell ref="B10:J10"/>
    <mergeCell ref="B11:J11"/>
    <mergeCell ref="E14:J14"/>
    <mergeCell ref="E32:J33"/>
    <mergeCell ref="C32:D33"/>
    <mergeCell ref="A16:J16"/>
    <mergeCell ref="A17:J29"/>
    <mergeCell ref="A31:J31"/>
    <mergeCell ref="A39:J46"/>
    <mergeCell ref="A50:J57"/>
    <mergeCell ref="A38:D38"/>
    <mergeCell ref="E38:J38"/>
    <mergeCell ref="B32:B33"/>
    <mergeCell ref="A32:A33"/>
    <mergeCell ref="A72:H72"/>
    <mergeCell ref="A73:F73"/>
    <mergeCell ref="G73:H73"/>
    <mergeCell ref="I73:J73"/>
    <mergeCell ref="A62:J69"/>
  </mergeCells>
  <dataValidations count="8">
    <dataValidation type="date" allowBlank="1" showInputMessage="1" showErrorMessage="1" sqref="B12:B13 J13" xr:uid="{00000000-0002-0000-0100-000000000000}">
      <formula1>32874</formula1>
      <formula2>54789</formula2>
    </dataValidation>
    <dataValidation type="textLength" operator="lessThan" allowBlank="1" showInputMessage="1" showErrorMessage="1" promptTitle="Mandatory" prompt="Field must be filled." sqref="A17:J29" xr:uid="{00000000-0002-0000-0100-000001000000}">
      <formula1>1001</formula1>
    </dataValidation>
    <dataValidation type="whole" allowBlank="1" showInputMessage="1" showErrorMessage="1" promptTitle="Mandatory" prompt="Field must be filled._x000a_" sqref="A34" xr:uid="{00000000-0002-0000-0100-000002000000}">
      <formula1>0</formula1>
      <formula2>99999</formula2>
    </dataValidation>
    <dataValidation type="whole" allowBlank="1" showInputMessage="1" showErrorMessage="1" promptTitle="Mandatory" prompt="Field must be filled." sqref="A35" xr:uid="{00000000-0002-0000-0100-000003000000}">
      <formula1>0</formula1>
      <formula2>99999</formula2>
    </dataValidation>
    <dataValidation type="textLength" operator="lessThan" allowBlank="1" showInputMessage="1" showErrorMessage="1" promptTitle="Mandatory" prompt="Field must be filled." sqref="B34:J35" xr:uid="{00000000-0002-0000-0100-000004000000}">
      <formula1>76</formula1>
    </dataValidation>
    <dataValidation type="textLength" operator="lessThan" allowBlank="1" showInputMessage="1" showErrorMessage="1" promptTitle="Mandatory" prompt="FIeld must be filled." sqref="A39:J46" xr:uid="{00000000-0002-0000-0100-000005000000}">
      <formula1>501</formula1>
    </dataValidation>
    <dataValidation type="textLength" operator="lessThan" allowBlank="1" showInputMessage="1" showErrorMessage="1" sqref="A62:J69" xr:uid="{00000000-0002-0000-0100-000006000000}">
      <formula1>501</formula1>
    </dataValidation>
    <dataValidation type="whole" allowBlank="1" showErrorMessage="1" errorTitle="Student number error." error="Please insert your current 6-digit student number. (e.g. 210000)" sqref="I73:J73" xr:uid="{00000000-0002-0000-0100-000007000000}">
      <formula1>160000</formula1>
      <formula2>290000</formula2>
    </dataValidation>
  </dataValidations>
  <hyperlinks>
    <hyperlink ref="B36" r:id="rId1" xr:uid="{00000000-0004-0000-0100-000000000000}"/>
  </hyperlinks>
  <pageMargins left="0.7" right="0.7" top="0.75" bottom="0.75" header="0.3" footer="0.3"/>
  <pageSetup paperSize="9"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8000000}">
          <x14:formula1>
            <xm:f>Countries!$J$18:$J$19</xm:f>
          </x14:formula1>
          <xm:sqref>J60 J72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AN72"/>
  <sheetViews>
    <sheetView showGridLines="0" zoomScale="85" zoomScaleNormal="85" workbookViewId="0">
      <selection activeCell="A36" sqref="A36:J36"/>
    </sheetView>
  </sheetViews>
  <sheetFormatPr defaultColWidth="8.6328125" defaultRowHeight="14.5"/>
  <cols>
    <col min="2" max="2" width="10.81640625" customWidth="1"/>
  </cols>
  <sheetData>
    <row r="1" spans="1:20" ht="28.5">
      <c r="A1" s="261" t="s">
        <v>393</v>
      </c>
      <c r="B1" s="262"/>
      <c r="C1" s="262"/>
      <c r="D1" s="262"/>
      <c r="E1" s="262"/>
      <c r="F1" s="262"/>
      <c r="G1" s="262"/>
      <c r="H1" s="262"/>
      <c r="I1" s="262"/>
      <c r="J1" s="263"/>
    </row>
    <row r="2" spans="1:20" ht="24" thickBot="1">
      <c r="A2" s="264" t="s">
        <v>434</v>
      </c>
      <c r="B2" s="265"/>
      <c r="C2" s="265"/>
      <c r="D2" s="265"/>
      <c r="E2" s="265"/>
      <c r="F2" s="265"/>
      <c r="G2" s="265"/>
      <c r="H2" s="265"/>
      <c r="I2" s="265"/>
      <c r="J2" s="266"/>
    </row>
    <row r="3" spans="1:20" ht="15" thickBot="1">
      <c r="A3" s="27"/>
      <c r="J3" s="19"/>
    </row>
    <row r="4" spans="1:20" ht="15" thickBot="1">
      <c r="A4" s="267" t="s">
        <v>379</v>
      </c>
      <c r="B4" s="268"/>
      <c r="C4" s="268"/>
      <c r="D4" s="268"/>
      <c r="E4" s="268"/>
      <c r="F4" s="268"/>
      <c r="G4" s="268"/>
      <c r="H4" s="268"/>
      <c r="I4" s="268"/>
      <c r="J4" s="269"/>
    </row>
    <row r="5" spans="1:20">
      <c r="A5" s="270">
        <f>GPA!B5</f>
        <v>0</v>
      </c>
      <c r="B5" s="271"/>
      <c r="C5" s="271"/>
      <c r="D5" s="271"/>
      <c r="E5" s="271"/>
      <c r="F5" s="271"/>
      <c r="G5" s="271"/>
      <c r="H5" s="271"/>
      <c r="I5" s="271"/>
      <c r="J5" s="272"/>
    </row>
    <row r="6" spans="1:20" ht="15" thickBot="1">
      <c r="A6" s="73"/>
      <c r="J6" s="19"/>
    </row>
    <row r="7" spans="1:20" ht="15" thickBot="1">
      <c r="A7" s="267" t="s">
        <v>385</v>
      </c>
      <c r="B7" s="268"/>
      <c r="C7" s="268"/>
      <c r="D7" s="268"/>
      <c r="E7" s="268"/>
      <c r="F7" s="268"/>
      <c r="G7" s="268"/>
      <c r="H7" s="268"/>
      <c r="I7" s="268"/>
      <c r="J7" s="269"/>
    </row>
    <row r="8" spans="1:20" ht="15" thickBot="1">
      <c r="A8" s="270">
        <f>GPA!B7</f>
        <v>0</v>
      </c>
      <c r="B8" s="271"/>
      <c r="C8" s="271"/>
      <c r="D8" s="271"/>
      <c r="E8" s="271"/>
      <c r="F8" s="271"/>
      <c r="G8" s="271"/>
      <c r="H8" s="271"/>
      <c r="I8" s="271"/>
      <c r="J8" s="272"/>
    </row>
    <row r="9" spans="1:20" ht="15" thickBot="1">
      <c r="A9" s="267" t="s">
        <v>380</v>
      </c>
      <c r="B9" s="268"/>
      <c r="C9" s="268"/>
      <c r="D9" s="268"/>
      <c r="E9" s="268"/>
      <c r="F9" s="268"/>
      <c r="G9" s="268"/>
      <c r="H9" s="268"/>
      <c r="I9" s="268"/>
      <c r="J9" s="269"/>
    </row>
    <row r="10" spans="1:20">
      <c r="A10" s="270">
        <f>GPA!B6</f>
        <v>0</v>
      </c>
      <c r="B10" s="271"/>
      <c r="C10" s="271"/>
      <c r="D10" s="271"/>
      <c r="E10" s="271"/>
      <c r="F10" s="271"/>
      <c r="G10" s="271"/>
      <c r="H10" s="271"/>
      <c r="I10" s="271"/>
      <c r="J10" s="272"/>
    </row>
    <row r="11" spans="1:20">
      <c r="A11" s="73"/>
      <c r="J11" s="19"/>
    </row>
    <row r="12" spans="1:20" ht="165.75" customHeight="1">
      <c r="A12" s="273" t="s">
        <v>390</v>
      </c>
      <c r="B12" s="274"/>
      <c r="C12" s="274"/>
      <c r="D12" s="274"/>
      <c r="E12" s="274"/>
      <c r="F12" s="274"/>
      <c r="G12" s="274"/>
      <c r="H12" s="274"/>
      <c r="I12" s="274"/>
      <c r="J12" s="275"/>
    </row>
    <row r="13" spans="1:20">
      <c r="A13" s="73"/>
      <c r="J13" s="19"/>
    </row>
    <row r="14" spans="1:20">
      <c r="A14" s="73"/>
      <c r="J14" s="19"/>
    </row>
    <row r="15" spans="1:20" ht="23.5">
      <c r="A15" s="240" t="s">
        <v>399</v>
      </c>
      <c r="B15" s="241"/>
      <c r="C15" s="241"/>
      <c r="D15" s="241"/>
      <c r="E15" s="241"/>
      <c r="F15" s="241"/>
      <c r="G15" s="241"/>
      <c r="H15" s="241"/>
      <c r="I15" s="241"/>
      <c r="J15" s="242"/>
    </row>
    <row r="16" spans="1:20" ht="62.5" customHeight="1">
      <c r="A16" s="243" t="s">
        <v>386</v>
      </c>
      <c r="B16" s="244"/>
      <c r="C16" s="245" t="s">
        <v>406</v>
      </c>
      <c r="D16" s="246"/>
      <c r="E16" s="246"/>
      <c r="F16" s="246"/>
      <c r="G16" s="247" t="s">
        <v>391</v>
      </c>
      <c r="H16" s="248"/>
      <c r="I16" s="248"/>
      <c r="J16" s="249"/>
      <c r="Q16" s="239"/>
      <c r="R16" s="239"/>
      <c r="S16" s="239"/>
      <c r="T16" s="239"/>
    </row>
    <row r="17" spans="1:40" ht="48" customHeight="1">
      <c r="A17" s="250" t="s">
        <v>435</v>
      </c>
      <c r="B17" s="251"/>
      <c r="C17" s="252"/>
      <c r="D17" s="252"/>
      <c r="E17" s="252"/>
      <c r="F17" s="252"/>
      <c r="G17" s="252"/>
      <c r="H17" s="252"/>
      <c r="I17" s="252"/>
      <c r="J17" s="253"/>
    </row>
    <row r="18" spans="1:40" ht="37.75" customHeight="1">
      <c r="A18" s="250" t="s">
        <v>400</v>
      </c>
      <c r="B18" s="251"/>
      <c r="C18" s="252"/>
      <c r="D18" s="252"/>
      <c r="E18" s="252"/>
      <c r="F18" s="252"/>
      <c r="G18" s="252"/>
      <c r="H18" s="252"/>
      <c r="I18" s="252"/>
      <c r="J18" s="253"/>
      <c r="O18" s="239"/>
      <c r="P18" s="239"/>
      <c r="Q18" s="239"/>
      <c r="R18" s="239"/>
      <c r="S18" s="239"/>
      <c r="T18" s="239"/>
      <c r="U18" s="239"/>
      <c r="V18" s="239"/>
      <c r="W18" s="239"/>
      <c r="X18" s="239"/>
      <c r="AA18" s="239"/>
      <c r="AB18" s="239"/>
      <c r="AC18" s="239"/>
      <c r="AD18" s="239"/>
    </row>
    <row r="19" spans="1:40" ht="46.25" customHeight="1">
      <c r="A19" s="250" t="s">
        <v>436</v>
      </c>
      <c r="B19" s="251"/>
      <c r="C19" s="252"/>
      <c r="D19" s="252"/>
      <c r="E19" s="252"/>
      <c r="F19" s="252"/>
      <c r="G19" s="252"/>
      <c r="H19" s="252"/>
      <c r="I19" s="252"/>
      <c r="J19" s="253"/>
      <c r="O19" s="239"/>
      <c r="P19" s="239"/>
      <c r="Q19" s="239"/>
      <c r="R19" s="239"/>
      <c r="S19" s="239"/>
      <c r="T19" s="239"/>
      <c r="U19" s="239"/>
      <c r="V19" s="239"/>
      <c r="W19" s="239"/>
      <c r="X19" s="239"/>
    </row>
    <row r="20" spans="1:40" ht="46.25" customHeight="1">
      <c r="A20" s="254" t="s">
        <v>438</v>
      </c>
      <c r="B20" s="255"/>
      <c r="C20" s="256"/>
      <c r="D20" s="257"/>
      <c r="E20" s="257"/>
      <c r="F20" s="258"/>
      <c r="G20" s="259"/>
      <c r="H20" s="257"/>
      <c r="I20" s="257"/>
      <c r="J20" s="260"/>
    </row>
    <row r="21" spans="1:40" ht="61" customHeight="1">
      <c r="A21" s="250" t="s">
        <v>437</v>
      </c>
      <c r="B21" s="251"/>
      <c r="C21" s="278"/>
      <c r="D21" s="279"/>
      <c r="E21" s="279"/>
      <c r="F21" s="279"/>
      <c r="G21" s="279"/>
      <c r="H21" s="279"/>
      <c r="I21" s="279"/>
      <c r="J21" s="280"/>
    </row>
    <row r="22" spans="1:40" ht="15" customHeight="1">
      <c r="A22" s="77"/>
      <c r="B22" s="76"/>
      <c r="J22" s="19"/>
    </row>
    <row r="23" spans="1:40" ht="23.5">
      <c r="A23" s="240" t="s">
        <v>401</v>
      </c>
      <c r="B23" s="241"/>
      <c r="C23" s="241"/>
      <c r="D23" s="241"/>
      <c r="E23" s="241"/>
      <c r="F23" s="241"/>
      <c r="G23" s="241"/>
      <c r="H23" s="241"/>
      <c r="I23" s="241"/>
      <c r="J23" s="242"/>
      <c r="O23" s="239"/>
      <c r="P23" s="239"/>
      <c r="Q23" s="239"/>
      <c r="R23" s="239"/>
      <c r="S23" s="239"/>
      <c r="T23" s="239"/>
      <c r="U23" s="239"/>
      <c r="V23" s="239"/>
      <c r="W23" s="239"/>
      <c r="X23" s="239"/>
    </row>
    <row r="24" spans="1:40" ht="60" customHeight="1">
      <c r="A24" s="243" t="s">
        <v>386</v>
      </c>
      <c r="B24" s="244"/>
      <c r="C24" s="245" t="s">
        <v>406</v>
      </c>
      <c r="D24" s="246"/>
      <c r="E24" s="246"/>
      <c r="F24" s="246"/>
      <c r="G24" s="247" t="s">
        <v>391</v>
      </c>
      <c r="H24" s="248"/>
      <c r="I24" s="248"/>
      <c r="J24" s="249"/>
      <c r="O24" s="239"/>
      <c r="P24" s="239"/>
      <c r="Q24" s="239"/>
      <c r="R24" s="239"/>
      <c r="S24" s="239"/>
      <c r="T24" s="239"/>
      <c r="U24" s="239"/>
      <c r="V24" s="239"/>
      <c r="W24" s="239"/>
      <c r="X24" s="239"/>
    </row>
    <row r="25" spans="1:40" ht="41.5" customHeight="1">
      <c r="A25" s="250" t="s">
        <v>441</v>
      </c>
      <c r="B25" s="251"/>
      <c r="C25" s="252"/>
      <c r="D25" s="252"/>
      <c r="E25" s="252"/>
      <c r="F25" s="252"/>
      <c r="G25" s="252"/>
      <c r="H25" s="252"/>
      <c r="I25" s="252"/>
      <c r="J25" s="253"/>
      <c r="O25" s="239"/>
      <c r="P25" s="239"/>
      <c r="Q25" s="239"/>
      <c r="R25" s="239"/>
      <c r="S25" s="239"/>
      <c r="T25" s="239"/>
      <c r="U25" s="239"/>
      <c r="V25" s="239"/>
      <c r="W25" s="239"/>
      <c r="X25" s="239"/>
    </row>
    <row r="26" spans="1:40" ht="37.5" customHeight="1">
      <c r="A26" s="250" t="s">
        <v>402</v>
      </c>
      <c r="B26" s="251"/>
      <c r="C26" s="252"/>
      <c r="D26" s="252"/>
      <c r="E26" s="252"/>
      <c r="F26" s="252"/>
      <c r="G26" s="252"/>
      <c r="H26" s="252"/>
      <c r="I26" s="252"/>
      <c r="J26" s="253"/>
    </row>
    <row r="27" spans="1:40" ht="38" customHeight="1">
      <c r="A27" s="276" t="s">
        <v>403</v>
      </c>
      <c r="B27" s="277"/>
      <c r="C27" s="278"/>
      <c r="D27" s="279"/>
      <c r="E27" s="279"/>
      <c r="F27" s="279"/>
      <c r="G27" s="279"/>
      <c r="H27" s="279"/>
      <c r="I27" s="279"/>
      <c r="J27" s="280"/>
      <c r="O27" s="239"/>
      <c r="P27" s="239"/>
      <c r="Q27" s="239"/>
      <c r="R27" s="239"/>
      <c r="S27" s="239"/>
      <c r="T27" s="239"/>
      <c r="U27" s="239"/>
      <c r="V27" s="239"/>
      <c r="W27" s="239"/>
      <c r="X27" s="239"/>
    </row>
    <row r="28" spans="1:40" ht="19.5" customHeight="1">
      <c r="A28" s="75"/>
      <c r="B28" s="74"/>
      <c r="J28" s="19"/>
      <c r="O28" s="239"/>
      <c r="P28" s="239"/>
      <c r="Q28" s="239"/>
      <c r="R28" s="239"/>
      <c r="S28" s="239"/>
      <c r="T28" s="239"/>
      <c r="U28" s="239"/>
      <c r="V28" s="239"/>
      <c r="W28" s="239"/>
      <c r="X28" s="239"/>
    </row>
    <row r="29" spans="1:40" ht="23.5">
      <c r="A29" s="281" t="s">
        <v>404</v>
      </c>
      <c r="B29" s="282"/>
      <c r="C29" s="282"/>
      <c r="D29" s="282"/>
      <c r="E29" s="282"/>
      <c r="F29" s="282"/>
      <c r="G29" s="282"/>
      <c r="H29" s="282"/>
      <c r="I29" s="282"/>
      <c r="J29" s="283"/>
      <c r="O29" s="239"/>
      <c r="P29" s="239"/>
      <c r="Q29" s="239"/>
      <c r="R29" s="239"/>
      <c r="S29" s="239"/>
      <c r="T29" s="239"/>
      <c r="U29" s="239"/>
      <c r="V29" s="239"/>
      <c r="W29" s="239"/>
      <c r="X29" s="239"/>
    </row>
    <row r="30" spans="1:40" ht="55" customHeight="1">
      <c r="A30" s="243" t="s">
        <v>386</v>
      </c>
      <c r="B30" s="244"/>
      <c r="C30" s="245" t="s">
        <v>406</v>
      </c>
      <c r="D30" s="246"/>
      <c r="E30" s="246"/>
      <c r="F30" s="246"/>
      <c r="G30" s="247" t="s">
        <v>391</v>
      </c>
      <c r="H30" s="248"/>
      <c r="I30" s="248"/>
      <c r="J30" s="249"/>
      <c r="O30" s="239"/>
      <c r="P30" s="239"/>
      <c r="Q30" s="239"/>
      <c r="R30" s="239"/>
      <c r="S30" s="239"/>
      <c r="T30" s="239"/>
      <c r="U30" s="239"/>
      <c r="V30" s="239"/>
      <c r="W30" s="239"/>
      <c r="X30" s="239"/>
      <c r="AE30" s="239"/>
      <c r="AF30" s="239"/>
      <c r="AG30" s="239"/>
      <c r="AH30" s="239"/>
      <c r="AI30" s="239"/>
      <c r="AJ30" s="239"/>
      <c r="AK30" s="239"/>
      <c r="AL30" s="239"/>
      <c r="AM30" s="239"/>
      <c r="AN30" s="239"/>
    </row>
    <row r="31" spans="1:40" ht="55" customHeight="1">
      <c r="A31" s="250" t="s">
        <v>439</v>
      </c>
      <c r="B31" s="251"/>
      <c r="C31" s="278"/>
      <c r="D31" s="279"/>
      <c r="E31" s="279"/>
      <c r="F31" s="279"/>
      <c r="G31" s="279"/>
      <c r="H31" s="279"/>
      <c r="I31" s="279"/>
      <c r="J31" s="280"/>
    </row>
    <row r="32" spans="1:40" ht="20.5" customHeight="1">
      <c r="A32" s="250" t="s">
        <v>405</v>
      </c>
      <c r="B32" s="251"/>
      <c r="C32" s="252"/>
      <c r="D32" s="252"/>
      <c r="E32" s="252"/>
      <c r="F32" s="252"/>
      <c r="G32" s="252"/>
      <c r="H32" s="252"/>
      <c r="I32" s="252"/>
      <c r="J32" s="253"/>
      <c r="AE32" s="239"/>
      <c r="AF32" s="239"/>
      <c r="AG32" s="239"/>
      <c r="AH32" s="239"/>
      <c r="AI32" s="239"/>
      <c r="AJ32" s="239"/>
      <c r="AK32" s="239"/>
      <c r="AL32" s="239"/>
      <c r="AM32" s="239"/>
      <c r="AN32" s="239"/>
    </row>
    <row r="33" spans="1:40" ht="54" customHeight="1">
      <c r="A33" s="250" t="s">
        <v>440</v>
      </c>
      <c r="B33" s="251"/>
      <c r="C33" s="278"/>
      <c r="D33" s="279"/>
      <c r="E33" s="279"/>
      <c r="F33" s="279"/>
      <c r="G33" s="279"/>
      <c r="H33" s="279"/>
      <c r="I33" s="279"/>
      <c r="J33" s="280"/>
      <c r="O33" s="239"/>
      <c r="P33" s="239"/>
      <c r="Q33" s="239"/>
      <c r="R33" s="239"/>
      <c r="S33" s="239"/>
      <c r="T33" s="239"/>
      <c r="U33" s="239"/>
      <c r="V33" s="239"/>
      <c r="W33" s="239"/>
      <c r="X33" s="239"/>
      <c r="AE33" s="239"/>
      <c r="AF33" s="239"/>
      <c r="AG33" s="239"/>
      <c r="AH33" s="239"/>
      <c r="AI33" s="239"/>
      <c r="AJ33" s="239"/>
      <c r="AK33" s="239"/>
      <c r="AL33" s="239"/>
      <c r="AM33" s="239"/>
      <c r="AN33" s="239"/>
    </row>
    <row r="34" spans="1:40" ht="19" customHeight="1">
      <c r="A34" s="73"/>
      <c r="J34" s="19"/>
      <c r="O34" s="239"/>
      <c r="P34" s="239"/>
      <c r="Q34" s="239"/>
      <c r="R34" s="239"/>
      <c r="S34" s="239"/>
      <c r="T34" s="239"/>
      <c r="U34" s="239"/>
      <c r="V34" s="239"/>
      <c r="W34" s="239"/>
      <c r="X34" s="239"/>
    </row>
    <row r="35" spans="1:40" ht="52.5" customHeight="1">
      <c r="A35" s="284" t="s">
        <v>392</v>
      </c>
      <c r="B35" s="285"/>
      <c r="C35" s="285"/>
      <c r="D35" s="285"/>
      <c r="E35" s="285"/>
      <c r="F35" s="285"/>
      <c r="G35" s="285"/>
      <c r="H35" s="285"/>
      <c r="I35" s="285"/>
      <c r="J35" s="286"/>
      <c r="O35" s="239"/>
      <c r="P35" s="239"/>
      <c r="Q35" s="239"/>
      <c r="R35" s="239"/>
      <c r="S35" s="239"/>
      <c r="T35" s="239"/>
      <c r="U35" s="239"/>
      <c r="V35" s="239"/>
      <c r="W35" s="239"/>
      <c r="X35" s="239"/>
      <c r="AE35" s="239"/>
      <c r="AF35" s="239"/>
      <c r="AG35" s="239"/>
      <c r="AH35" s="239"/>
      <c r="AI35" s="239"/>
      <c r="AJ35" s="239"/>
      <c r="AK35" s="239"/>
      <c r="AL35" s="239"/>
      <c r="AM35" s="239"/>
      <c r="AN35" s="239"/>
    </row>
    <row r="36" spans="1:40" ht="123" customHeight="1" thickBot="1">
      <c r="A36" s="287"/>
      <c r="B36" s="288"/>
      <c r="C36" s="288"/>
      <c r="D36" s="288"/>
      <c r="E36" s="288"/>
      <c r="F36" s="288"/>
      <c r="G36" s="288"/>
      <c r="H36" s="288"/>
      <c r="I36" s="288"/>
      <c r="J36" s="289"/>
      <c r="O36" s="239"/>
      <c r="P36" s="239"/>
      <c r="Q36" s="239"/>
      <c r="R36" s="239"/>
      <c r="S36" s="239"/>
      <c r="T36" s="239"/>
      <c r="U36" s="239"/>
      <c r="V36" s="239"/>
      <c r="W36" s="239"/>
      <c r="X36" s="239"/>
      <c r="AE36" s="239"/>
      <c r="AF36" s="239"/>
      <c r="AG36" s="239"/>
      <c r="AH36" s="239"/>
      <c r="AI36" s="239"/>
      <c r="AJ36" s="239"/>
      <c r="AK36" s="239"/>
      <c r="AL36" s="239"/>
      <c r="AM36" s="239"/>
      <c r="AN36" s="239"/>
    </row>
    <row r="37" spans="1:40">
      <c r="AE37" s="239"/>
      <c r="AF37" s="239"/>
      <c r="AG37" s="239"/>
      <c r="AH37" s="239"/>
      <c r="AI37" s="239"/>
      <c r="AJ37" s="239"/>
      <c r="AK37" s="239"/>
      <c r="AL37" s="239"/>
      <c r="AM37" s="239"/>
      <c r="AN37" s="239"/>
    </row>
    <row r="38" spans="1:40">
      <c r="AE38" s="239"/>
      <c r="AF38" s="239"/>
      <c r="AG38" s="239"/>
      <c r="AH38" s="239"/>
      <c r="AI38" s="239"/>
      <c r="AJ38" s="239"/>
      <c r="AK38" s="239"/>
      <c r="AL38" s="239"/>
      <c r="AM38" s="239"/>
      <c r="AN38" s="239"/>
    </row>
    <row r="40" spans="1:40">
      <c r="AE40" s="239"/>
      <c r="AF40" s="239"/>
      <c r="AG40" s="239"/>
      <c r="AH40" s="239"/>
      <c r="AI40" s="239"/>
      <c r="AJ40" s="239"/>
      <c r="AK40" s="239"/>
      <c r="AL40" s="239"/>
      <c r="AM40" s="239"/>
      <c r="AN40" s="239"/>
    </row>
    <row r="41" spans="1:40">
      <c r="AE41" s="239"/>
      <c r="AF41" s="239"/>
      <c r="AG41" s="239"/>
      <c r="AH41" s="239"/>
      <c r="AI41" s="239"/>
      <c r="AJ41" s="239"/>
      <c r="AK41" s="239"/>
      <c r="AL41" s="239"/>
      <c r="AM41" s="239"/>
      <c r="AN41" s="239"/>
    </row>
    <row r="42" spans="1:40">
      <c r="AE42" s="239"/>
      <c r="AF42" s="239"/>
      <c r="AG42" s="239"/>
      <c r="AH42" s="239"/>
      <c r="AI42" s="239"/>
      <c r="AJ42" s="239"/>
      <c r="AK42" s="239"/>
      <c r="AL42" s="239"/>
      <c r="AM42" s="239"/>
      <c r="AN42" s="239"/>
    </row>
    <row r="43" spans="1:40">
      <c r="AE43" s="239"/>
      <c r="AF43" s="239"/>
      <c r="AG43" s="239"/>
      <c r="AH43" s="239"/>
      <c r="AI43" s="239"/>
      <c r="AJ43" s="239"/>
      <c r="AK43" s="239"/>
      <c r="AL43" s="239"/>
      <c r="AM43" s="239"/>
      <c r="AN43" s="239"/>
    </row>
    <row r="44" spans="1:40">
      <c r="AE44" s="239"/>
      <c r="AF44" s="239"/>
      <c r="AG44" s="239"/>
      <c r="AH44" s="239"/>
      <c r="AI44" s="239"/>
      <c r="AJ44" s="239"/>
      <c r="AK44" s="239"/>
      <c r="AL44" s="239"/>
      <c r="AM44" s="239"/>
      <c r="AN44" s="239"/>
    </row>
    <row r="56" spans="18:27">
      <c r="R56" s="239"/>
      <c r="S56" s="239"/>
      <c r="T56" s="239"/>
      <c r="U56" s="239"/>
      <c r="V56" s="239"/>
      <c r="W56" s="239"/>
      <c r="X56" s="239"/>
      <c r="Y56" s="239"/>
      <c r="Z56" s="239"/>
      <c r="AA56" s="239"/>
    </row>
    <row r="57" spans="18:27">
      <c r="R57" s="239"/>
      <c r="S57" s="239"/>
      <c r="T57" s="239"/>
      <c r="U57" s="239"/>
      <c r="V57" s="239"/>
      <c r="W57" s="239"/>
      <c r="X57" s="239"/>
      <c r="Y57" s="239"/>
      <c r="Z57" s="239"/>
      <c r="AA57" s="239"/>
    </row>
    <row r="58" spans="18:27">
      <c r="R58" s="239"/>
      <c r="S58" s="239"/>
      <c r="T58" s="239"/>
      <c r="U58" s="239"/>
      <c r="V58" s="239"/>
      <c r="W58" s="239"/>
      <c r="X58" s="239"/>
      <c r="Y58" s="239"/>
      <c r="Z58" s="239"/>
      <c r="AA58" s="239"/>
    </row>
    <row r="59" spans="18:27">
      <c r="R59" s="239"/>
      <c r="S59" s="239"/>
      <c r="T59" s="239"/>
      <c r="U59" s="239"/>
      <c r="V59" s="239"/>
      <c r="W59" s="239"/>
      <c r="X59" s="239"/>
      <c r="Y59" s="239"/>
      <c r="Z59" s="239"/>
      <c r="AA59" s="239"/>
    </row>
    <row r="60" spans="18:27">
      <c r="R60" s="239"/>
      <c r="S60" s="239"/>
      <c r="T60" s="239"/>
      <c r="U60" s="239"/>
      <c r="V60" s="239"/>
      <c r="W60" s="239"/>
      <c r="X60" s="239"/>
      <c r="Y60" s="239"/>
      <c r="Z60" s="239"/>
      <c r="AA60" s="239"/>
    </row>
    <row r="61" spans="18:27">
      <c r="R61" s="239"/>
      <c r="S61" s="239"/>
      <c r="T61" s="239"/>
      <c r="U61" s="239"/>
      <c r="V61" s="239"/>
      <c r="W61" s="239"/>
      <c r="X61" s="239"/>
      <c r="Y61" s="239"/>
      <c r="Z61" s="239"/>
      <c r="AA61" s="239"/>
    </row>
    <row r="63" spans="18:27">
      <c r="R63" s="239"/>
      <c r="S63" s="239"/>
      <c r="T63" s="239"/>
      <c r="U63" s="239"/>
      <c r="V63" s="239"/>
      <c r="W63" s="239"/>
      <c r="X63" s="239"/>
      <c r="Y63" s="239"/>
      <c r="Z63" s="239"/>
      <c r="AA63" s="239"/>
    </row>
    <row r="64" spans="18:27">
      <c r="R64" s="239"/>
      <c r="S64" s="239"/>
      <c r="T64" s="239"/>
      <c r="U64" s="239"/>
      <c r="V64" s="239"/>
      <c r="W64" s="239"/>
      <c r="X64" s="239"/>
      <c r="Y64" s="239"/>
      <c r="Z64" s="239"/>
      <c r="AA64" s="239"/>
    </row>
    <row r="65" spans="18:27">
      <c r="R65" s="239"/>
      <c r="S65" s="239"/>
      <c r="T65" s="239"/>
      <c r="U65" s="239"/>
      <c r="V65" s="239"/>
      <c r="W65" s="239"/>
      <c r="X65" s="239"/>
      <c r="Y65" s="239"/>
      <c r="Z65" s="239"/>
      <c r="AA65" s="239"/>
    </row>
    <row r="66" spans="18:27">
      <c r="R66" s="239"/>
      <c r="S66" s="239"/>
      <c r="T66" s="239"/>
      <c r="U66" s="239"/>
      <c r="V66" s="239"/>
      <c r="W66" s="239"/>
      <c r="X66" s="239"/>
      <c r="Y66" s="239"/>
      <c r="Z66" s="239"/>
      <c r="AA66" s="239"/>
    </row>
    <row r="67" spans="18:27">
      <c r="R67" s="239"/>
      <c r="S67" s="239"/>
      <c r="T67" s="239"/>
      <c r="U67" s="239"/>
      <c r="V67" s="239"/>
      <c r="W67" s="239"/>
      <c r="X67" s="239"/>
      <c r="Y67" s="239"/>
      <c r="Z67" s="239"/>
      <c r="AA67" s="239"/>
    </row>
    <row r="69" spans="18:27">
      <c r="R69" s="239"/>
      <c r="S69" s="239"/>
      <c r="T69" s="239"/>
      <c r="U69" s="239"/>
      <c r="V69" s="239"/>
      <c r="W69" s="239"/>
      <c r="X69" s="239"/>
      <c r="Y69" s="239"/>
      <c r="Z69" s="239"/>
      <c r="AA69" s="239"/>
    </row>
    <row r="70" spans="18:27">
      <c r="R70" s="239"/>
      <c r="S70" s="239"/>
      <c r="T70" s="239"/>
      <c r="U70" s="239"/>
      <c r="V70" s="239"/>
      <c r="W70" s="239"/>
      <c r="X70" s="239"/>
      <c r="Y70" s="239"/>
      <c r="Z70" s="239"/>
      <c r="AA70" s="239"/>
    </row>
    <row r="71" spans="18:27">
      <c r="R71" s="239"/>
      <c r="S71" s="239"/>
      <c r="T71" s="239"/>
      <c r="U71" s="239"/>
      <c r="V71" s="239"/>
      <c r="W71" s="239"/>
      <c r="X71" s="239"/>
      <c r="Y71" s="239"/>
      <c r="Z71" s="239"/>
      <c r="AA71" s="239"/>
    </row>
    <row r="72" spans="18:27">
      <c r="R72" s="239"/>
      <c r="S72" s="239"/>
      <c r="T72" s="239"/>
      <c r="U72" s="239"/>
      <c r="V72" s="239"/>
      <c r="W72" s="239"/>
      <c r="X72" s="239"/>
      <c r="Y72" s="239"/>
      <c r="Z72" s="239"/>
      <c r="AA72" s="239"/>
    </row>
  </sheetData>
  <sheetProtection algorithmName="SHA-512" hashValue="NgsTSklmdmYPe0BlcxoPS1pghaDDtXjUiXTaKKIYpFlPzIDXHTfBOfQRfZ/+6QDsQDx4Pv0msN4jQ1XLSdAQ6g==" saltValue="TSXH83uMweRL5qzQ5eZv0g==" spinCount="100000" sheet="1" selectLockedCells="1"/>
  <mergeCells count="160">
    <mergeCell ref="R72:S72"/>
    <mergeCell ref="T72:W72"/>
    <mergeCell ref="X72:AA72"/>
    <mergeCell ref="A21:B21"/>
    <mergeCell ref="C21:F21"/>
    <mergeCell ref="G21:J21"/>
    <mergeCell ref="R67:S67"/>
    <mergeCell ref="T67:W67"/>
    <mergeCell ref="X67:AA67"/>
    <mergeCell ref="R69:AA69"/>
    <mergeCell ref="R70:S70"/>
    <mergeCell ref="T70:W70"/>
    <mergeCell ref="X70:AA70"/>
    <mergeCell ref="R71:S71"/>
    <mergeCell ref="T71:W71"/>
    <mergeCell ref="X71:AA71"/>
    <mergeCell ref="R63:AA63"/>
    <mergeCell ref="R64:S64"/>
    <mergeCell ref="T64:W64"/>
    <mergeCell ref="X64:AA64"/>
    <mergeCell ref="R65:S65"/>
    <mergeCell ref="T65:W65"/>
    <mergeCell ref="X65:AA65"/>
    <mergeCell ref="R66:S66"/>
    <mergeCell ref="T66:W66"/>
    <mergeCell ref="X66:AA66"/>
    <mergeCell ref="R59:S59"/>
    <mergeCell ref="T59:W59"/>
    <mergeCell ref="X59:AA59"/>
    <mergeCell ref="R60:S60"/>
    <mergeCell ref="T60:W60"/>
    <mergeCell ref="X60:AA60"/>
    <mergeCell ref="R61:S61"/>
    <mergeCell ref="T61:W61"/>
    <mergeCell ref="X61:AA61"/>
    <mergeCell ref="R56:AA56"/>
    <mergeCell ref="R57:S57"/>
    <mergeCell ref="T57:W57"/>
    <mergeCell ref="X57:AA57"/>
    <mergeCell ref="R58:S58"/>
    <mergeCell ref="T58:W58"/>
    <mergeCell ref="X58:AA58"/>
    <mergeCell ref="A33:B33"/>
    <mergeCell ref="C33:F33"/>
    <mergeCell ref="G33:J33"/>
    <mergeCell ref="O35:P35"/>
    <mergeCell ref="Q35:T35"/>
    <mergeCell ref="U35:X35"/>
    <mergeCell ref="O36:P36"/>
    <mergeCell ref="Q36:T36"/>
    <mergeCell ref="U36:X36"/>
    <mergeCell ref="O34:P34"/>
    <mergeCell ref="Q34:T34"/>
    <mergeCell ref="U34:X34"/>
    <mergeCell ref="A35:J35"/>
    <mergeCell ref="A36:J36"/>
    <mergeCell ref="G32:J32"/>
    <mergeCell ref="A29:J29"/>
    <mergeCell ref="A30:B30"/>
    <mergeCell ref="C30:F30"/>
    <mergeCell ref="U30:X30"/>
    <mergeCell ref="O33:X33"/>
    <mergeCell ref="O28:P28"/>
    <mergeCell ref="Q28:T28"/>
    <mergeCell ref="O30:P30"/>
    <mergeCell ref="U28:X28"/>
    <mergeCell ref="U29:X29"/>
    <mergeCell ref="Q30:T30"/>
    <mergeCell ref="G30:J30"/>
    <mergeCell ref="O29:P29"/>
    <mergeCell ref="Q29:T29"/>
    <mergeCell ref="A32:B32"/>
    <mergeCell ref="C32:F32"/>
    <mergeCell ref="A31:B31"/>
    <mergeCell ref="C31:F31"/>
    <mergeCell ref="G31:J31"/>
    <mergeCell ref="O27:X27"/>
    <mergeCell ref="A18:B18"/>
    <mergeCell ref="Q16:T16"/>
    <mergeCell ref="Q25:T25"/>
    <mergeCell ref="A26:B26"/>
    <mergeCell ref="C26:F26"/>
    <mergeCell ref="G26:J26"/>
    <mergeCell ref="A27:B27"/>
    <mergeCell ref="C27:F27"/>
    <mergeCell ref="G27:J27"/>
    <mergeCell ref="A23:J23"/>
    <mergeCell ref="A24:B24"/>
    <mergeCell ref="C24:F24"/>
    <mergeCell ref="G24:J24"/>
    <mergeCell ref="O25:P25"/>
    <mergeCell ref="O18:X18"/>
    <mergeCell ref="O19:P19"/>
    <mergeCell ref="Q19:T19"/>
    <mergeCell ref="U19:X19"/>
    <mergeCell ref="O23:P23"/>
    <mergeCell ref="Q23:T23"/>
    <mergeCell ref="U23:X23"/>
    <mergeCell ref="O24:P24"/>
    <mergeCell ref="Q24:T24"/>
    <mergeCell ref="A1:J1"/>
    <mergeCell ref="A2:J2"/>
    <mergeCell ref="A4:J4"/>
    <mergeCell ref="A5:J5"/>
    <mergeCell ref="A7:J7"/>
    <mergeCell ref="A8:J8"/>
    <mergeCell ref="A9:J9"/>
    <mergeCell ref="A10:J10"/>
    <mergeCell ref="A12:J12"/>
    <mergeCell ref="A15:J15"/>
    <mergeCell ref="A16:B16"/>
    <mergeCell ref="C16:F16"/>
    <mergeCell ref="G16:J16"/>
    <mergeCell ref="A17:B17"/>
    <mergeCell ref="C17:F17"/>
    <mergeCell ref="G17:J17"/>
    <mergeCell ref="AA18:AD18"/>
    <mergeCell ref="A25:B25"/>
    <mergeCell ref="C25:F25"/>
    <mergeCell ref="G25:J25"/>
    <mergeCell ref="C18:F18"/>
    <mergeCell ref="G18:J18"/>
    <mergeCell ref="A19:B19"/>
    <mergeCell ref="C19:F19"/>
    <mergeCell ref="G19:J19"/>
    <mergeCell ref="U25:X25"/>
    <mergeCell ref="U24:X24"/>
    <mergeCell ref="A20:B20"/>
    <mergeCell ref="C20:F20"/>
    <mergeCell ref="G20:J20"/>
    <mergeCell ref="AG37:AJ37"/>
    <mergeCell ref="AK37:AN37"/>
    <mergeCell ref="AE38:AF38"/>
    <mergeCell ref="AG38:AJ38"/>
    <mergeCell ref="AK38:AN38"/>
    <mergeCell ref="AE30:AN30"/>
    <mergeCell ref="AE32:AF32"/>
    <mergeCell ref="AG32:AJ32"/>
    <mergeCell ref="AK32:AN32"/>
    <mergeCell ref="AE33:AF33"/>
    <mergeCell ref="AG33:AJ33"/>
    <mergeCell ref="AK33:AN33"/>
    <mergeCell ref="AE35:AN35"/>
    <mergeCell ref="AE36:AF36"/>
    <mergeCell ref="AG36:AJ36"/>
    <mergeCell ref="AK36:AN36"/>
    <mergeCell ref="AE37:AF37"/>
    <mergeCell ref="AE44:AF44"/>
    <mergeCell ref="AG44:AJ44"/>
    <mergeCell ref="AK44:AN44"/>
    <mergeCell ref="AE40:AN40"/>
    <mergeCell ref="AE41:AF41"/>
    <mergeCell ref="AG41:AJ41"/>
    <mergeCell ref="AK41:AN41"/>
    <mergeCell ref="AE42:AF42"/>
    <mergeCell ref="AG42:AJ42"/>
    <mergeCell ref="AK42:AN42"/>
    <mergeCell ref="AE43:AF43"/>
    <mergeCell ref="AG43:AJ43"/>
    <mergeCell ref="AK43:AN43"/>
  </mergeCells>
  <dataValidations count="2">
    <dataValidation type="textLength" operator="lessThan" allowBlank="1" showInputMessage="1" showErrorMessage="1" sqref="A36:J36" xr:uid="{00000000-0002-0000-0200-000000000000}">
      <formula1>501</formula1>
    </dataValidation>
    <dataValidation type="textLength" operator="lessThan" allowBlank="1" showInputMessage="1" showErrorMessage="1" sqref="G32:J33 G25:J27 G17:G21 H17:J19 H21:J21" xr:uid="{00000000-0002-0000-0200-000001000000}">
      <formula1>151</formula1>
    </dataValidation>
  </dataValidations>
  <pageMargins left="0.7" right="0.7" top="0.75" bottom="0.75" header="0.3" footer="0.3"/>
  <pageSetup paperSize="9" orientation="portrait" horizontalDpi="4294967292" verticalDpi="12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249977111117893"/>
  </sheetPr>
  <dimension ref="A1:M18"/>
  <sheetViews>
    <sheetView showGridLines="0" workbookViewId="0">
      <selection activeCell="N11" sqref="N11"/>
    </sheetView>
  </sheetViews>
  <sheetFormatPr defaultColWidth="8.81640625" defaultRowHeight="14.5"/>
  <cols>
    <col min="1" max="1" width="46.453125" bestFit="1" customWidth="1"/>
  </cols>
  <sheetData>
    <row r="1" spans="1:13">
      <c r="A1" s="296" t="s">
        <v>407</v>
      </c>
      <c r="B1" s="297"/>
      <c r="C1" s="297"/>
      <c r="D1" s="297"/>
      <c r="E1" s="297"/>
      <c r="F1" s="297"/>
      <c r="G1" s="297"/>
      <c r="H1" s="297"/>
      <c r="I1" s="297"/>
      <c r="J1" s="297"/>
      <c r="K1" s="298"/>
      <c r="M1" s="10"/>
    </row>
    <row r="2" spans="1:13">
      <c r="A2" s="299"/>
      <c r="B2" s="300"/>
      <c r="C2" s="300"/>
      <c r="D2" s="300"/>
      <c r="E2" s="300"/>
      <c r="F2" s="300"/>
      <c r="G2" s="300"/>
      <c r="H2" s="300"/>
      <c r="I2" s="300"/>
      <c r="J2" s="300"/>
      <c r="K2" s="301"/>
      <c r="M2" s="10"/>
    </row>
    <row r="3" spans="1:13" ht="26.25" customHeight="1">
      <c r="A3" s="302" t="s">
        <v>408</v>
      </c>
      <c r="B3" s="303"/>
      <c r="C3" s="303"/>
      <c r="D3" s="303"/>
      <c r="E3" s="303"/>
      <c r="F3" s="303"/>
      <c r="G3" s="303"/>
      <c r="H3" s="303"/>
      <c r="I3" s="303"/>
      <c r="J3" s="303"/>
      <c r="K3" s="304"/>
      <c r="M3" s="10"/>
    </row>
    <row r="4" spans="1:13" ht="15" thickBot="1">
      <c r="A4" s="305" t="s">
        <v>409</v>
      </c>
      <c r="B4" s="306"/>
      <c r="C4" s="306"/>
      <c r="D4" s="306"/>
      <c r="E4" s="306"/>
      <c r="F4" s="306"/>
      <c r="G4" s="306"/>
      <c r="H4" s="306"/>
      <c r="I4" s="306"/>
      <c r="J4" s="306"/>
      <c r="K4" s="307"/>
      <c r="M4" s="10"/>
    </row>
    <row r="5" spans="1:13" ht="18.75" customHeight="1">
      <c r="A5" s="78" t="s">
        <v>410</v>
      </c>
      <c r="B5" s="79"/>
      <c r="C5" s="79"/>
      <c r="D5" s="79"/>
      <c r="E5" s="79"/>
      <c r="F5" s="79"/>
      <c r="G5" s="79"/>
      <c r="H5" s="79"/>
      <c r="I5" s="79"/>
      <c r="J5" s="79"/>
      <c r="K5" s="80"/>
      <c r="M5" s="10"/>
    </row>
    <row r="6" spans="1:13">
      <c r="A6" s="81" t="s">
        <v>411</v>
      </c>
      <c r="B6" s="74"/>
      <c r="C6" s="74"/>
      <c r="D6" s="74"/>
      <c r="E6" s="74"/>
      <c r="F6" s="74"/>
      <c r="G6" s="74"/>
      <c r="H6" s="74"/>
      <c r="I6" s="74"/>
      <c r="J6" s="74"/>
      <c r="K6" s="82"/>
    </row>
    <row r="7" spans="1:13">
      <c r="A7" s="81" t="s">
        <v>412</v>
      </c>
      <c r="B7" s="308"/>
      <c r="C7" s="308"/>
      <c r="D7" s="308"/>
      <c r="E7" s="308"/>
      <c r="F7" s="308"/>
      <c r="G7" s="308"/>
      <c r="H7" s="308"/>
      <c r="I7" s="308"/>
      <c r="J7" s="308"/>
      <c r="K7" s="309"/>
    </row>
    <row r="8" spans="1:13">
      <c r="A8" s="73"/>
      <c r="K8" s="19"/>
    </row>
    <row r="9" spans="1:13">
      <c r="A9" s="120" t="s">
        <v>413</v>
      </c>
      <c r="B9" s="316"/>
      <c r="C9" s="317"/>
      <c r="D9" s="317"/>
      <c r="E9" s="317"/>
      <c r="F9" s="317"/>
      <c r="G9" s="317"/>
      <c r="H9" s="317"/>
      <c r="I9" s="317"/>
      <c r="J9" s="317"/>
      <c r="K9" s="318"/>
    </row>
    <row r="10" spans="1:13">
      <c r="A10" s="81" t="s">
        <v>429</v>
      </c>
      <c r="B10" s="310"/>
      <c r="C10" s="311"/>
      <c r="D10" s="311"/>
      <c r="E10" s="311"/>
      <c r="F10" s="311"/>
      <c r="G10" s="311"/>
      <c r="H10" s="311"/>
      <c r="I10" s="311"/>
      <c r="J10" s="311"/>
      <c r="K10" s="312"/>
    </row>
    <row r="11" spans="1:13">
      <c r="A11" s="73"/>
      <c r="K11" s="19"/>
    </row>
    <row r="12" spans="1:13">
      <c r="A12" s="81" t="s">
        <v>414</v>
      </c>
      <c r="B12" s="83"/>
      <c r="C12" s="74"/>
      <c r="D12" s="74"/>
      <c r="E12" s="74"/>
      <c r="F12" s="74"/>
      <c r="G12" s="74"/>
      <c r="H12" s="74"/>
      <c r="I12" s="74"/>
      <c r="J12" s="74"/>
      <c r="K12" s="82"/>
    </row>
    <row r="13" spans="1:13">
      <c r="A13" s="81" t="s">
        <v>415</v>
      </c>
      <c r="B13" s="313"/>
      <c r="C13" s="314"/>
      <c r="D13" s="314"/>
      <c r="E13" s="314"/>
      <c r="F13" s="314"/>
      <c r="G13" s="314"/>
      <c r="H13" s="314"/>
      <c r="I13" s="314"/>
      <c r="J13" s="314"/>
      <c r="K13" s="315"/>
    </row>
    <row r="14" spans="1:13">
      <c r="A14" s="73"/>
      <c r="K14" s="19"/>
    </row>
    <row r="15" spans="1:13" ht="28.5" customHeight="1">
      <c r="A15" s="84" t="s">
        <v>416</v>
      </c>
      <c r="B15" s="290"/>
      <c r="C15" s="291"/>
      <c r="D15" s="291"/>
      <c r="E15" s="291"/>
      <c r="F15" s="291"/>
      <c r="G15" s="291"/>
      <c r="H15" s="291"/>
      <c r="I15" s="291"/>
      <c r="J15" s="291"/>
      <c r="K15" s="292"/>
    </row>
    <row r="16" spans="1:13" ht="15" thickBot="1">
      <c r="A16" s="85"/>
      <c r="B16" s="86"/>
      <c r="C16" s="86"/>
      <c r="D16" s="86"/>
      <c r="E16" s="86"/>
      <c r="F16" s="86"/>
      <c r="G16" s="86"/>
      <c r="H16" s="86"/>
      <c r="I16" s="86"/>
      <c r="J16" s="86"/>
      <c r="K16" s="87"/>
    </row>
    <row r="17" spans="1:11" ht="18" customHeight="1">
      <c r="A17" s="88" t="s">
        <v>417</v>
      </c>
      <c r="B17" s="89"/>
      <c r="C17" s="89"/>
      <c r="D17" s="89"/>
      <c r="E17" s="89"/>
      <c r="F17" s="89"/>
      <c r="G17" s="89"/>
      <c r="H17" s="89"/>
      <c r="I17" s="89"/>
      <c r="J17" s="89"/>
      <c r="K17" s="90"/>
    </row>
    <row r="18" spans="1:11" ht="57.75" customHeight="1" thickBot="1">
      <c r="A18" s="91" t="s">
        <v>418</v>
      </c>
      <c r="B18" s="293"/>
      <c r="C18" s="294"/>
      <c r="D18" s="294"/>
      <c r="E18" s="294"/>
      <c r="F18" s="294"/>
      <c r="G18" s="294"/>
      <c r="H18" s="294"/>
      <c r="I18" s="294"/>
      <c r="J18" s="294"/>
      <c r="K18" s="295"/>
    </row>
  </sheetData>
  <sheetProtection algorithmName="SHA-512" hashValue="ofzIm+OLSd7MIB/DmzLx45IGGVQvAW3daFSDG/L75k7AMYIRlQknez7Xl1irpXIikd39pVLFzgR1uYUbbGhH5A==" saltValue="OY6Pcs3E7sh3sn9gJjCeVw==" spinCount="100000" sheet="1" objects="1" scenarios="1"/>
  <mergeCells count="9">
    <mergeCell ref="B15:K15"/>
    <mergeCell ref="B18:K18"/>
    <mergeCell ref="A1:K2"/>
    <mergeCell ref="A3:K3"/>
    <mergeCell ref="A4:K4"/>
    <mergeCell ref="B7:K7"/>
    <mergeCell ref="B10:K10"/>
    <mergeCell ref="B13:K13"/>
    <mergeCell ref="B9:K9"/>
  </mergeCells>
  <dataValidations count="4">
    <dataValidation type="textLength" operator="lessThan" allowBlank="1" showInputMessage="1" showErrorMessage="1" promptTitle="Test not taken yet" prompt="Be sure to upload the registration receipt to your application" sqref="B18:K18" xr:uid="{00000000-0002-0000-0300-000000000000}">
      <formula1>101</formula1>
    </dataValidation>
    <dataValidation type="textLength" operator="lessThan" allowBlank="1" showInputMessage="1" showErrorMessage="1" promptTitle="English test" prompt="Please write the relevant reference number to allow for online verification of your English test" sqref="B7:K7 B13:K13" xr:uid="{00000000-0002-0000-0300-000001000000}">
      <formula1>101</formula1>
    </dataValidation>
    <dataValidation type="textLength" operator="lessThan" allowBlank="1" showInputMessage="1" showErrorMessage="1" promptTitle="English requirements" prompt="Please state in which way you fulfill the English requirements" sqref="B15:K16" xr:uid="{00000000-0002-0000-0300-000002000000}">
      <formula1>101</formula1>
    </dataValidation>
    <dataValidation type="custom" allowBlank="1" showInputMessage="1" showErrorMessage="1" sqref="B10:K10" xr:uid="{00000000-0002-0000-0300-000003000000}">
      <formula1>B10=SUBSTITUTE(B10," ","")</formula1>
    </dataValidation>
  </dataValidations>
  <hyperlinks>
    <hyperlink ref="A4:K4" r:id="rId1" display="https://www.dtu.dk/english/Education/msc/Admission-and-deadlines/Language_test_requirements" xr:uid="{00000000-0004-0000-0300-000000000000}"/>
  </hyperlinks>
  <pageMargins left="0.7" right="0.7" top="0.75" bottom="0.75" header="0.3" footer="0.3"/>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250"/>
  <sheetViews>
    <sheetView topLeftCell="A7" zoomScaleNormal="100" workbookViewId="0">
      <selection activeCell="J20" sqref="J20"/>
    </sheetView>
  </sheetViews>
  <sheetFormatPr defaultColWidth="9.08984375" defaultRowHeight="14.5"/>
  <cols>
    <col min="2" max="2" width="53.453125" bestFit="1" customWidth="1"/>
  </cols>
  <sheetData>
    <row r="1" spans="1:4">
      <c r="B1" s="20" t="s">
        <v>382</v>
      </c>
      <c r="C1">
        <f>COUNTIF(D2:D250,"?*")</f>
        <v>249</v>
      </c>
    </row>
    <row r="2" spans="1:4">
      <c r="A2">
        <f>IF(ISNUMBER(FIND(GPA!$B$6,B2:B250)),MAX(A$1:$A1)+1,0)</f>
        <v>1</v>
      </c>
      <c r="B2" t="s">
        <v>3</v>
      </c>
      <c r="C2" t="str">
        <f ca="1">OFFSET($D$2,,,COUNTIF($D$2:$D$250,"?*"))</f>
        <v>AD - Andorra</v>
      </c>
      <c r="D2" t="str">
        <f>IFERROR(VLOOKUP(ROWS($D$2:D2),$A$2:$B$250,2,0),"")</f>
        <v>AD - Andorra</v>
      </c>
    </row>
    <row r="3" spans="1:4">
      <c r="A3">
        <f>IF(ISNUMBER(FIND(GPA!$B$6,B3:B251)),MAX(A$1:$A2)+1,0)</f>
        <v>2</v>
      </c>
      <c r="B3" t="s">
        <v>4</v>
      </c>
      <c r="D3" t="str">
        <f>IFERROR(VLOOKUP(ROWS($D$2:D3),$A$2:$B$250,2,0),"")</f>
        <v>AE - United Arab Emirates</v>
      </c>
    </row>
    <row r="4" spans="1:4">
      <c r="A4">
        <f>IF(ISNUMBER(FIND(GPA!$B$6,B4:B252)),MAX(A$1:$A3)+1,0)</f>
        <v>3</v>
      </c>
      <c r="B4" t="s">
        <v>5</v>
      </c>
      <c r="D4" t="str">
        <f>IFERROR(VLOOKUP(ROWS($D$2:D4),$A$2:$B$250,2,0),"")</f>
        <v>AF - Afghanistan</v>
      </c>
    </row>
    <row r="5" spans="1:4">
      <c r="A5">
        <f>IF(ISNUMBER(FIND(GPA!$B$6,B5:B253)),MAX(A$1:$A4)+1,0)</f>
        <v>4</v>
      </c>
      <c r="B5" t="s">
        <v>6</v>
      </c>
      <c r="D5" t="str">
        <f>IFERROR(VLOOKUP(ROWS($D$2:D5),$A$2:$B$250,2,0),"")</f>
        <v>AG - Antigua and Barbuda</v>
      </c>
    </row>
    <row r="6" spans="1:4">
      <c r="A6">
        <f>IF(ISNUMBER(FIND(GPA!$B$6,B6:B254)),MAX(A$1:$A5)+1,0)</f>
        <v>5</v>
      </c>
      <c r="B6" t="s">
        <v>7</v>
      </c>
      <c r="D6" t="str">
        <f>IFERROR(VLOOKUP(ROWS($D$2:D6),$A$2:$B$250,2,0),"")</f>
        <v>AI - Anguilla</v>
      </c>
    </row>
    <row r="7" spans="1:4">
      <c r="A7">
        <f>IF(ISNUMBER(FIND(GPA!$B$6,B7:B255)),MAX(A$1:$A6)+1,0)</f>
        <v>6</v>
      </c>
      <c r="B7" t="s">
        <v>8</v>
      </c>
      <c r="D7" t="str">
        <f>IFERROR(VLOOKUP(ROWS($D$2:D7),$A$2:$B$250,2,0),"")</f>
        <v>AL - Albania</v>
      </c>
    </row>
    <row r="8" spans="1:4">
      <c r="A8">
        <f>IF(ISNUMBER(FIND(GPA!$B$6,B8:B256)),MAX(A$1:$A7)+1,0)</f>
        <v>7</v>
      </c>
      <c r="B8" t="s">
        <v>9</v>
      </c>
      <c r="D8" t="str">
        <f>IFERROR(VLOOKUP(ROWS($D$2:D8),$A$2:$B$250,2,0),"")</f>
        <v>AM - Armenia</v>
      </c>
    </row>
    <row r="9" spans="1:4">
      <c r="A9">
        <f>IF(ISNUMBER(FIND(GPA!$B$6,B9:B257)),MAX(A$1:$A8)+1,0)</f>
        <v>8</v>
      </c>
      <c r="B9" t="s">
        <v>10</v>
      </c>
      <c r="D9" t="str">
        <f>IFERROR(VLOOKUP(ROWS($D$2:D9),$A$2:$B$250,2,0),"")</f>
        <v>AO - Angola</v>
      </c>
    </row>
    <row r="10" spans="1:4">
      <c r="A10">
        <f>IF(ISNUMBER(FIND(GPA!$B$6,B10:B258)),MAX(A$1:$A9)+1,0)</f>
        <v>9</v>
      </c>
      <c r="B10" t="s">
        <v>11</v>
      </c>
      <c r="D10" t="str">
        <f>IFERROR(VLOOKUP(ROWS($D$2:D10),$A$2:$B$250,2,0),"")</f>
        <v>AQ - Antarctica</v>
      </c>
    </row>
    <row r="11" spans="1:4">
      <c r="A11">
        <f>IF(ISNUMBER(FIND(GPA!$B$6,B11:B259)),MAX(A$1:$A10)+1,0)</f>
        <v>10</v>
      </c>
      <c r="B11" t="s">
        <v>12</v>
      </c>
      <c r="D11" t="str">
        <f>IFERROR(VLOOKUP(ROWS($D$2:D11),$A$2:$B$250,2,0),"")</f>
        <v>AR - Argentina</v>
      </c>
    </row>
    <row r="12" spans="1:4">
      <c r="A12">
        <f>IF(ISNUMBER(FIND(GPA!$B$6,B12:B260)),MAX(A$1:$A11)+1,0)</f>
        <v>11</v>
      </c>
      <c r="B12" t="s">
        <v>13</v>
      </c>
      <c r="D12" t="str">
        <f>IFERROR(VLOOKUP(ROWS($D$2:D12),$A$2:$B$250,2,0),"")</f>
        <v>AS - American Samoa</v>
      </c>
    </row>
    <row r="13" spans="1:4">
      <c r="A13">
        <f>IF(ISNUMBER(FIND(GPA!$B$6,B13:B261)),MAX(A$1:$A12)+1,0)</f>
        <v>12</v>
      </c>
      <c r="B13" t="s">
        <v>14</v>
      </c>
      <c r="D13" t="str">
        <f>IFERROR(VLOOKUP(ROWS($D$2:D13),$A$2:$B$250,2,0),"")</f>
        <v>AT - Austria</v>
      </c>
    </row>
    <row r="14" spans="1:4">
      <c r="A14">
        <f>IF(ISNUMBER(FIND(GPA!$B$6,B14:B262)),MAX(A$1:$A13)+1,0)</f>
        <v>13</v>
      </c>
      <c r="B14" t="s">
        <v>15</v>
      </c>
      <c r="D14" t="str">
        <f>IFERROR(VLOOKUP(ROWS($D$2:D14),$A$2:$B$250,2,0),"")</f>
        <v>AU - Australia</v>
      </c>
    </row>
    <row r="15" spans="1:4">
      <c r="A15">
        <f>IF(ISNUMBER(FIND(GPA!$B$6,B15:B263)),MAX(A$1:$A14)+1,0)</f>
        <v>14</v>
      </c>
      <c r="B15" t="s">
        <v>16</v>
      </c>
      <c r="D15" t="str">
        <f>IFERROR(VLOOKUP(ROWS($D$2:D15),$A$2:$B$250,2,0),"")</f>
        <v>AW - Aruba</v>
      </c>
    </row>
    <row r="16" spans="1:4">
      <c r="A16">
        <f>IF(ISNUMBER(FIND(GPA!$B$6,B16:B264)),MAX(A$1:$A15)+1,0)</f>
        <v>15</v>
      </c>
      <c r="B16" t="s">
        <v>17</v>
      </c>
      <c r="D16" t="str">
        <f>IFERROR(VLOOKUP(ROWS($D$2:D16),$A$2:$B$250,2,0),"")</f>
        <v>AX - Åland Islands</v>
      </c>
    </row>
    <row r="17" spans="1:10">
      <c r="A17">
        <f>IF(ISNUMBER(FIND(GPA!$B$6,B17:B265)),MAX(A$1:$A16)+1,0)</f>
        <v>16</v>
      </c>
      <c r="B17" t="s">
        <v>18</v>
      </c>
      <c r="D17" t="str">
        <f>IFERROR(VLOOKUP(ROWS($D$2:D17),$A$2:$B$250,2,0),"")</f>
        <v>AZ - Azerbaijan</v>
      </c>
    </row>
    <row r="18" spans="1:10">
      <c r="A18">
        <f>IF(ISNUMBER(FIND(GPA!$B$6,B18:B266)),MAX(A$1:$A17)+1,0)</f>
        <v>17</v>
      </c>
      <c r="B18" t="s">
        <v>19</v>
      </c>
      <c r="D18" t="str">
        <f>IFERROR(VLOOKUP(ROWS($D$2:D18),$A$2:$B$250,2,0),"")</f>
        <v>BA - Bosnia and Herzegovina</v>
      </c>
      <c r="J18" t="s">
        <v>394</v>
      </c>
    </row>
    <row r="19" spans="1:10">
      <c r="A19">
        <f>IF(ISNUMBER(FIND(GPA!$B$6,B19:B267)),MAX(A$1:$A18)+1,0)</f>
        <v>18</v>
      </c>
      <c r="B19" t="s">
        <v>20</v>
      </c>
      <c r="D19" t="str">
        <f>IFERROR(VLOOKUP(ROWS($D$2:D19),$A$2:$B$250,2,0),"")</f>
        <v>BB - Barbados</v>
      </c>
      <c r="J19" t="s">
        <v>395</v>
      </c>
    </row>
    <row r="20" spans="1:10">
      <c r="A20">
        <f>IF(ISNUMBER(FIND(GPA!$B$6,B20:B268)),MAX(A$1:$A19)+1,0)</f>
        <v>19</v>
      </c>
      <c r="B20" t="s">
        <v>21</v>
      </c>
      <c r="D20" t="str">
        <f>IFERROR(VLOOKUP(ROWS($D$2:D20),$A$2:$B$250,2,0),"")</f>
        <v>BD - Bangladesh</v>
      </c>
    </row>
    <row r="21" spans="1:10">
      <c r="A21">
        <f>IF(ISNUMBER(FIND(GPA!$B$6,B21:B269)),MAX(A$1:$A20)+1,0)</f>
        <v>20</v>
      </c>
      <c r="B21" t="s">
        <v>22</v>
      </c>
      <c r="D21" t="str">
        <f>IFERROR(VLOOKUP(ROWS($D$2:D21),$A$2:$B$250,2,0),"")</f>
        <v>BE - Belgium</v>
      </c>
    </row>
    <row r="22" spans="1:10">
      <c r="A22">
        <f>IF(ISNUMBER(FIND(GPA!$B$6,B22:B270)),MAX(A$1:$A21)+1,0)</f>
        <v>21</v>
      </c>
      <c r="B22" t="s">
        <v>23</v>
      </c>
      <c r="D22" t="str">
        <f>IFERROR(VLOOKUP(ROWS($D$2:D22),$A$2:$B$250,2,0),"")</f>
        <v>BF - Burkina Faso</v>
      </c>
    </row>
    <row r="23" spans="1:10">
      <c r="A23">
        <f>IF(ISNUMBER(FIND(GPA!$B$6,B23:B271)),MAX(A$1:$A22)+1,0)</f>
        <v>22</v>
      </c>
      <c r="B23" t="s">
        <v>24</v>
      </c>
      <c r="D23" t="str">
        <f>IFERROR(VLOOKUP(ROWS($D$2:D23),$A$2:$B$250,2,0),"")</f>
        <v>BG - Bulgaria</v>
      </c>
    </row>
    <row r="24" spans="1:10">
      <c r="A24">
        <f>IF(ISNUMBER(FIND(GPA!$B$6,B24:B272)),MAX(A$1:$A23)+1,0)</f>
        <v>23</v>
      </c>
      <c r="B24" t="s">
        <v>25</v>
      </c>
      <c r="D24" t="str">
        <f>IFERROR(VLOOKUP(ROWS($D$2:D24),$A$2:$B$250,2,0),"")</f>
        <v>BH - Bahrain</v>
      </c>
    </row>
    <row r="25" spans="1:10">
      <c r="A25">
        <f>IF(ISNUMBER(FIND(GPA!$B$6,B25:B273)),MAX(A$1:$A24)+1,0)</f>
        <v>24</v>
      </c>
      <c r="B25" t="s">
        <v>26</v>
      </c>
      <c r="D25" t="str">
        <f>IFERROR(VLOOKUP(ROWS($D$2:D25),$A$2:$B$250,2,0),"")</f>
        <v>BI - Burundi</v>
      </c>
    </row>
    <row r="26" spans="1:10">
      <c r="A26">
        <f>IF(ISNUMBER(FIND(GPA!$B$6,B26:B274)),MAX(A$1:$A25)+1,0)</f>
        <v>25</v>
      </c>
      <c r="B26" t="s">
        <v>27</v>
      </c>
      <c r="D26" t="str">
        <f>IFERROR(VLOOKUP(ROWS($D$2:D26),$A$2:$B$250,2,0),"")</f>
        <v>BJ - Benin</v>
      </c>
    </row>
    <row r="27" spans="1:10">
      <c r="A27">
        <f>IF(ISNUMBER(FIND(GPA!$B$6,B27:B275)),MAX(A$1:$A26)+1,0)</f>
        <v>26</v>
      </c>
      <c r="B27" t="s">
        <v>28</v>
      </c>
      <c r="D27" t="str">
        <f>IFERROR(VLOOKUP(ROWS($D$2:D27),$A$2:$B$250,2,0),"")</f>
        <v>BL - Saint Barthélemy</v>
      </c>
    </row>
    <row r="28" spans="1:10">
      <c r="A28">
        <f>IF(ISNUMBER(FIND(GPA!$B$6,B28:B276)),MAX(A$1:$A27)+1,0)</f>
        <v>27</v>
      </c>
      <c r="B28" t="s">
        <v>29</v>
      </c>
      <c r="D28" t="str">
        <f>IFERROR(VLOOKUP(ROWS($D$2:D28),$A$2:$B$250,2,0),"")</f>
        <v>BM - Bermuda</v>
      </c>
    </row>
    <row r="29" spans="1:10">
      <c r="A29">
        <f>IF(ISNUMBER(FIND(GPA!$B$6,B29:B277)),MAX(A$1:$A28)+1,0)</f>
        <v>28</v>
      </c>
      <c r="B29" t="s">
        <v>30</v>
      </c>
      <c r="D29" t="str">
        <f>IFERROR(VLOOKUP(ROWS($D$2:D29),$A$2:$B$250,2,0),"")</f>
        <v>BN - Brunei Darussalam</v>
      </c>
    </row>
    <row r="30" spans="1:10">
      <c r="A30">
        <f>IF(ISNUMBER(FIND(GPA!$B$6,B30:B278)),MAX(A$1:$A29)+1,0)</f>
        <v>29</v>
      </c>
      <c r="B30" t="s">
        <v>31</v>
      </c>
      <c r="D30" t="str">
        <f>IFERROR(VLOOKUP(ROWS($D$2:D30),$A$2:$B$250,2,0),"")</f>
        <v>BO - Bolivia (Plurinational State of)</v>
      </c>
    </row>
    <row r="31" spans="1:10">
      <c r="A31">
        <f>IF(ISNUMBER(FIND(GPA!$B$6,B31:B279)),MAX(A$1:$A30)+1,0)</f>
        <v>30</v>
      </c>
      <c r="B31" t="s">
        <v>32</v>
      </c>
      <c r="D31" t="str">
        <f>IFERROR(VLOOKUP(ROWS($D$2:D31),$A$2:$B$250,2,0),"")</f>
        <v>BQ - Bonaire, Sint Eustatius and Saba</v>
      </c>
    </row>
    <row r="32" spans="1:10">
      <c r="A32">
        <f>IF(ISNUMBER(FIND(GPA!$B$6,B32:B280)),MAX(A$1:$A31)+1,0)</f>
        <v>31</v>
      </c>
      <c r="B32" t="s">
        <v>33</v>
      </c>
      <c r="D32" t="str">
        <f>IFERROR(VLOOKUP(ROWS($D$2:D32),$A$2:$B$250,2,0),"")</f>
        <v>BR - Brazil</v>
      </c>
    </row>
    <row r="33" spans="1:4">
      <c r="A33">
        <f>IF(ISNUMBER(FIND(GPA!$B$6,B33:B281)),MAX(A$1:$A32)+1,0)</f>
        <v>32</v>
      </c>
      <c r="B33" t="s">
        <v>34</v>
      </c>
      <c r="D33" t="str">
        <f>IFERROR(VLOOKUP(ROWS($D$2:D33),$A$2:$B$250,2,0),"")</f>
        <v>BS - Bahamas</v>
      </c>
    </row>
    <row r="34" spans="1:4">
      <c r="A34">
        <f>IF(ISNUMBER(FIND(GPA!$B$6,B34:B282)),MAX(A$1:$A33)+1,0)</f>
        <v>33</v>
      </c>
      <c r="B34" t="s">
        <v>35</v>
      </c>
      <c r="D34" t="str">
        <f>IFERROR(VLOOKUP(ROWS($D$2:D34),$A$2:$B$250,2,0),"")</f>
        <v>BT - Bhutan</v>
      </c>
    </row>
    <row r="35" spans="1:4">
      <c r="A35">
        <f>IF(ISNUMBER(FIND(GPA!$B$6,B35:B283)),MAX(A$1:$A34)+1,0)</f>
        <v>34</v>
      </c>
      <c r="B35" t="s">
        <v>36</v>
      </c>
      <c r="D35" t="str">
        <f>IFERROR(VLOOKUP(ROWS($D$2:D35),$A$2:$B$250,2,0),"")</f>
        <v>BV - Bouvet Island</v>
      </c>
    </row>
    <row r="36" spans="1:4">
      <c r="A36">
        <f>IF(ISNUMBER(FIND(GPA!$B$6,B36:B284)),MAX(A$1:$A35)+1,0)</f>
        <v>35</v>
      </c>
      <c r="B36" t="s">
        <v>37</v>
      </c>
      <c r="D36" t="str">
        <f>IFERROR(VLOOKUP(ROWS($D$2:D36),$A$2:$B$250,2,0),"")</f>
        <v>BW - Botswana</v>
      </c>
    </row>
    <row r="37" spans="1:4">
      <c r="A37">
        <f>IF(ISNUMBER(FIND(GPA!$B$6,B37:B285)),MAX(A$1:$A36)+1,0)</f>
        <v>36</v>
      </c>
      <c r="B37" t="s">
        <v>38</v>
      </c>
      <c r="D37" t="str">
        <f>IFERROR(VLOOKUP(ROWS($D$2:D37),$A$2:$B$250,2,0),"")</f>
        <v>BY - Belarus</v>
      </c>
    </row>
    <row r="38" spans="1:4">
      <c r="A38">
        <f>IF(ISNUMBER(FIND(GPA!$B$6,B38:B286)),MAX(A$1:$A37)+1,0)</f>
        <v>37</v>
      </c>
      <c r="B38" t="s">
        <v>39</v>
      </c>
      <c r="D38" t="str">
        <f>IFERROR(VLOOKUP(ROWS($D$2:D38),$A$2:$B$250,2,0),"")</f>
        <v>BZ - Belize</v>
      </c>
    </row>
    <row r="39" spans="1:4">
      <c r="A39">
        <f>IF(ISNUMBER(FIND(GPA!$B$6,B39:B287)),MAX(A$1:$A38)+1,0)</f>
        <v>38</v>
      </c>
      <c r="B39" t="s">
        <v>40</v>
      </c>
      <c r="D39" t="str">
        <f>IFERROR(VLOOKUP(ROWS($D$2:D39),$A$2:$B$250,2,0),"")</f>
        <v>CA - Canada</v>
      </c>
    </row>
    <row r="40" spans="1:4">
      <c r="A40">
        <f>IF(ISNUMBER(FIND(GPA!$B$6,B40:B288)),MAX(A$1:$A39)+1,0)</f>
        <v>39</v>
      </c>
      <c r="B40" t="s">
        <v>41</v>
      </c>
      <c r="D40" t="str">
        <f>IFERROR(VLOOKUP(ROWS($D$2:D40),$A$2:$B$250,2,0),"")</f>
        <v>CC - Cocos (Keeling) Islands</v>
      </c>
    </row>
    <row r="41" spans="1:4">
      <c r="A41">
        <f>IF(ISNUMBER(FIND(GPA!$B$6,B41:B289)),MAX(A$1:$A40)+1,0)</f>
        <v>40</v>
      </c>
      <c r="B41" t="s">
        <v>42</v>
      </c>
      <c r="D41" t="str">
        <f>IFERROR(VLOOKUP(ROWS($D$2:D41),$A$2:$B$250,2,0),"")</f>
        <v>CD - Congo, Democratic Republic of the</v>
      </c>
    </row>
    <row r="42" spans="1:4">
      <c r="A42">
        <f>IF(ISNUMBER(FIND(GPA!$B$6,B42:B290)),MAX(A$1:$A41)+1,0)</f>
        <v>41</v>
      </c>
      <c r="B42" t="s">
        <v>43</v>
      </c>
      <c r="D42" t="str">
        <f>IFERROR(VLOOKUP(ROWS($D$2:D42),$A$2:$B$250,2,0),"")</f>
        <v>CF - Central African Republic</v>
      </c>
    </row>
    <row r="43" spans="1:4">
      <c r="A43">
        <f>IF(ISNUMBER(FIND(GPA!$B$6,B43:B291)),MAX(A$1:$A42)+1,0)</f>
        <v>42</v>
      </c>
      <c r="B43" t="s">
        <v>44</v>
      </c>
      <c r="D43" t="str">
        <f>IFERROR(VLOOKUP(ROWS($D$2:D43),$A$2:$B$250,2,0),"")</f>
        <v>CG - Congo</v>
      </c>
    </row>
    <row r="44" spans="1:4">
      <c r="A44">
        <f>IF(ISNUMBER(FIND(GPA!$B$6,B44:B292)),MAX(A$1:$A43)+1,0)</f>
        <v>43</v>
      </c>
      <c r="B44" t="s">
        <v>45</v>
      </c>
      <c r="D44" t="str">
        <f>IFERROR(VLOOKUP(ROWS($D$2:D44),$A$2:$B$250,2,0),"")</f>
        <v>CH - Switzerland</v>
      </c>
    </row>
    <row r="45" spans="1:4">
      <c r="A45">
        <f>IF(ISNUMBER(FIND(GPA!$B$6,B45:B293)),MAX(A$1:$A44)+1,0)</f>
        <v>44</v>
      </c>
      <c r="B45" t="s">
        <v>46</v>
      </c>
      <c r="D45" t="str">
        <f>IFERROR(VLOOKUP(ROWS($D$2:D45),$A$2:$B$250,2,0),"")</f>
        <v>CI - Côte d'Ivoire</v>
      </c>
    </row>
    <row r="46" spans="1:4">
      <c r="A46">
        <f>IF(ISNUMBER(FIND(GPA!$B$6,B46:B294)),MAX(A$1:$A45)+1,0)</f>
        <v>45</v>
      </c>
      <c r="B46" t="s">
        <v>47</v>
      </c>
      <c r="D46" t="str">
        <f>IFERROR(VLOOKUP(ROWS($D$2:D46),$A$2:$B$250,2,0),"")</f>
        <v>CK - Cook Islands</v>
      </c>
    </row>
    <row r="47" spans="1:4">
      <c r="A47">
        <f>IF(ISNUMBER(FIND(GPA!$B$6,B47:B295)),MAX(A$1:$A46)+1,0)</f>
        <v>46</v>
      </c>
      <c r="B47" t="s">
        <v>48</v>
      </c>
      <c r="D47" t="str">
        <f>IFERROR(VLOOKUP(ROWS($D$2:D47),$A$2:$B$250,2,0),"")</f>
        <v>CL - Chile</v>
      </c>
    </row>
    <row r="48" spans="1:4">
      <c r="A48">
        <f>IF(ISNUMBER(FIND(GPA!$B$6,B48:B296)),MAX(A$1:$A47)+1,0)</f>
        <v>47</v>
      </c>
      <c r="B48" t="s">
        <v>49</v>
      </c>
      <c r="D48" t="str">
        <f>IFERROR(VLOOKUP(ROWS($D$2:D48),$A$2:$B$250,2,0),"")</f>
        <v>CM - Cameroon</v>
      </c>
    </row>
    <row r="49" spans="1:4">
      <c r="A49">
        <f>IF(ISNUMBER(FIND(GPA!$B$6,B49:B297)),MAX(A$1:$A48)+1,0)</f>
        <v>48</v>
      </c>
      <c r="B49" t="s">
        <v>50</v>
      </c>
      <c r="D49" t="str">
        <f>IFERROR(VLOOKUP(ROWS($D$2:D49),$A$2:$B$250,2,0),"")</f>
        <v>CN - China</v>
      </c>
    </row>
    <row r="50" spans="1:4">
      <c r="A50">
        <f>IF(ISNUMBER(FIND(GPA!$B$6,B50:B298)),MAX(A$1:$A49)+1,0)</f>
        <v>49</v>
      </c>
      <c r="B50" t="s">
        <v>51</v>
      </c>
      <c r="D50" t="str">
        <f>IFERROR(VLOOKUP(ROWS($D$2:D50),$A$2:$B$250,2,0),"")</f>
        <v>CO - Colombia</v>
      </c>
    </row>
    <row r="51" spans="1:4">
      <c r="A51">
        <f>IF(ISNUMBER(FIND(GPA!$B$6,B51:B299)),MAX(A$1:$A50)+1,0)</f>
        <v>50</v>
      </c>
      <c r="B51" t="s">
        <v>52</v>
      </c>
      <c r="D51" t="str">
        <f>IFERROR(VLOOKUP(ROWS($D$2:D51),$A$2:$B$250,2,0),"")</f>
        <v>CR - Costa Rica</v>
      </c>
    </row>
    <row r="52" spans="1:4">
      <c r="A52">
        <f>IF(ISNUMBER(FIND(GPA!$B$6,B52:B300)),MAX(A$1:$A51)+1,0)</f>
        <v>51</v>
      </c>
      <c r="B52" t="s">
        <v>53</v>
      </c>
      <c r="D52" t="str">
        <f>IFERROR(VLOOKUP(ROWS($D$2:D52),$A$2:$B$250,2,0),"")</f>
        <v>CU - Cuba</v>
      </c>
    </row>
    <row r="53" spans="1:4">
      <c r="A53">
        <f>IF(ISNUMBER(FIND(GPA!$B$6,B53:B301)),MAX(A$1:$A52)+1,0)</f>
        <v>52</v>
      </c>
      <c r="B53" t="s">
        <v>54</v>
      </c>
      <c r="D53" t="str">
        <f>IFERROR(VLOOKUP(ROWS($D$2:D53),$A$2:$B$250,2,0),"")</f>
        <v>CV - Cabo Verde</v>
      </c>
    </row>
    <row r="54" spans="1:4">
      <c r="A54">
        <f>IF(ISNUMBER(FIND(GPA!$B$6,B54:B302)),MAX(A$1:$A53)+1,0)</f>
        <v>53</v>
      </c>
      <c r="B54" t="s">
        <v>55</v>
      </c>
      <c r="D54" t="str">
        <f>IFERROR(VLOOKUP(ROWS($D$2:D54),$A$2:$B$250,2,0),"")</f>
        <v>CW - Curaçao</v>
      </c>
    </row>
    <row r="55" spans="1:4">
      <c r="A55">
        <f>IF(ISNUMBER(FIND(GPA!$B$6,B55:B303)),MAX(A$1:$A54)+1,0)</f>
        <v>54</v>
      </c>
      <c r="B55" t="s">
        <v>56</v>
      </c>
      <c r="D55" t="str">
        <f>IFERROR(VLOOKUP(ROWS($D$2:D55),$A$2:$B$250,2,0),"")</f>
        <v>CX - Christmas Island</v>
      </c>
    </row>
    <row r="56" spans="1:4">
      <c r="A56">
        <f>IF(ISNUMBER(FIND(GPA!$B$6,B56:B304)),MAX(A$1:$A55)+1,0)</f>
        <v>55</v>
      </c>
      <c r="B56" t="s">
        <v>57</v>
      </c>
      <c r="D56" t="str">
        <f>IFERROR(VLOOKUP(ROWS($D$2:D56),$A$2:$B$250,2,0),"")</f>
        <v>CY - Cyprus</v>
      </c>
    </row>
    <row r="57" spans="1:4">
      <c r="A57">
        <f>IF(ISNUMBER(FIND(GPA!$B$6,B57:B305)),MAX(A$1:$A56)+1,0)</f>
        <v>56</v>
      </c>
      <c r="B57" t="s">
        <v>58</v>
      </c>
      <c r="D57" t="str">
        <f>IFERROR(VLOOKUP(ROWS($D$2:D57),$A$2:$B$250,2,0),"")</f>
        <v>CZ - Czechia</v>
      </c>
    </row>
    <row r="58" spans="1:4">
      <c r="A58">
        <f>IF(ISNUMBER(FIND(GPA!$B$6,B58:B306)),MAX(A$1:$A57)+1,0)</f>
        <v>57</v>
      </c>
      <c r="B58" t="s">
        <v>59</v>
      </c>
      <c r="D58" t="str">
        <f>IFERROR(VLOOKUP(ROWS($D$2:D58),$A$2:$B$250,2,0),"")</f>
        <v>DE - Germany</v>
      </c>
    </row>
    <row r="59" spans="1:4">
      <c r="A59">
        <f>IF(ISNUMBER(FIND(GPA!$B$6,B59:B307)),MAX(A$1:$A58)+1,0)</f>
        <v>58</v>
      </c>
      <c r="B59" t="s">
        <v>60</v>
      </c>
      <c r="D59" t="str">
        <f>IFERROR(VLOOKUP(ROWS($D$2:D59),$A$2:$B$250,2,0),"")</f>
        <v>DJ - Djibouti</v>
      </c>
    </row>
    <row r="60" spans="1:4">
      <c r="A60">
        <f>IF(ISNUMBER(FIND(GPA!$B$6,B60:B308)),MAX(A$1:$A59)+1,0)</f>
        <v>59</v>
      </c>
      <c r="B60" t="s">
        <v>61</v>
      </c>
      <c r="D60" t="str">
        <f>IFERROR(VLOOKUP(ROWS($D$2:D60),$A$2:$B$250,2,0),"")</f>
        <v>DK - Denmark</v>
      </c>
    </row>
    <row r="61" spans="1:4">
      <c r="A61">
        <f>IF(ISNUMBER(FIND(GPA!$B$6,B61:B309)),MAX(A$1:$A60)+1,0)</f>
        <v>60</v>
      </c>
      <c r="B61" t="s">
        <v>62</v>
      </c>
      <c r="D61" t="str">
        <f>IFERROR(VLOOKUP(ROWS($D$2:D61),$A$2:$B$250,2,0),"")</f>
        <v>DM - Dominica</v>
      </c>
    </row>
    <row r="62" spans="1:4">
      <c r="A62">
        <f>IF(ISNUMBER(FIND(GPA!$B$6,B62:B310)),MAX(A$1:$A61)+1,0)</f>
        <v>61</v>
      </c>
      <c r="B62" t="s">
        <v>63</v>
      </c>
      <c r="D62" t="str">
        <f>IFERROR(VLOOKUP(ROWS($D$2:D62),$A$2:$B$250,2,0),"")</f>
        <v>DO - Dominican Republic</v>
      </c>
    </row>
    <row r="63" spans="1:4">
      <c r="A63">
        <f>IF(ISNUMBER(FIND(GPA!$B$6,B63:B311)),MAX(A$1:$A62)+1,0)</f>
        <v>62</v>
      </c>
      <c r="B63" t="s">
        <v>64</v>
      </c>
      <c r="D63" t="str">
        <f>IFERROR(VLOOKUP(ROWS($D$2:D63),$A$2:$B$250,2,0),"")</f>
        <v>DZ - Algeria</v>
      </c>
    </row>
    <row r="64" spans="1:4">
      <c r="A64">
        <f>IF(ISNUMBER(FIND(GPA!$B$6,B64:B312)),MAX(A$1:$A63)+1,0)</f>
        <v>63</v>
      </c>
      <c r="B64" t="s">
        <v>65</v>
      </c>
      <c r="D64" t="str">
        <f>IFERROR(VLOOKUP(ROWS($D$2:D64),$A$2:$B$250,2,0),"")</f>
        <v>EC - Ecuador</v>
      </c>
    </row>
    <row r="65" spans="1:4">
      <c r="A65">
        <f>IF(ISNUMBER(FIND(GPA!$B$6,B65:B313)),MAX(A$1:$A64)+1,0)</f>
        <v>64</v>
      </c>
      <c r="B65" t="s">
        <v>66</v>
      </c>
      <c r="D65" t="str">
        <f>IFERROR(VLOOKUP(ROWS($D$2:D65),$A$2:$B$250,2,0),"")</f>
        <v>EE - Estonia</v>
      </c>
    </row>
    <row r="66" spans="1:4">
      <c r="A66">
        <f>IF(ISNUMBER(FIND(GPA!$B$6,B66:B314)),MAX(A$1:$A65)+1,0)</f>
        <v>65</v>
      </c>
      <c r="B66" t="s">
        <v>67</v>
      </c>
      <c r="D66" t="str">
        <f>IFERROR(VLOOKUP(ROWS($D$2:D66),$A$2:$B$250,2,0),"")</f>
        <v>EG - Egypt</v>
      </c>
    </row>
    <row r="67" spans="1:4">
      <c r="A67">
        <f>IF(ISNUMBER(FIND(GPA!$B$6,B67:B315)),MAX(A$1:$A66)+1,0)</f>
        <v>66</v>
      </c>
      <c r="B67" t="s">
        <v>68</v>
      </c>
      <c r="D67" t="str">
        <f>IFERROR(VLOOKUP(ROWS($D$2:D67),$A$2:$B$250,2,0),"")</f>
        <v>EH - Western Sahara</v>
      </c>
    </row>
    <row r="68" spans="1:4">
      <c r="A68">
        <f>IF(ISNUMBER(FIND(GPA!$B$6,B68:B316)),MAX(A$1:$A67)+1,0)</f>
        <v>67</v>
      </c>
      <c r="B68" t="s">
        <v>69</v>
      </c>
      <c r="D68" t="str">
        <f>IFERROR(VLOOKUP(ROWS($D$2:D68),$A$2:$B$250,2,0),"")</f>
        <v>ER - Eritrea</v>
      </c>
    </row>
    <row r="69" spans="1:4">
      <c r="A69">
        <f>IF(ISNUMBER(FIND(GPA!$B$6,B69:B317)),MAX(A$1:$A68)+1,0)</f>
        <v>68</v>
      </c>
      <c r="B69" t="s">
        <v>70</v>
      </c>
      <c r="D69" t="str">
        <f>IFERROR(VLOOKUP(ROWS($D$2:D69),$A$2:$B$250,2,0),"")</f>
        <v>ES - Spain</v>
      </c>
    </row>
    <row r="70" spans="1:4">
      <c r="A70">
        <f>IF(ISNUMBER(FIND(GPA!$B$6,B70:B318)),MAX(A$1:$A69)+1,0)</f>
        <v>69</v>
      </c>
      <c r="B70" t="s">
        <v>71</v>
      </c>
      <c r="D70" t="str">
        <f>IFERROR(VLOOKUP(ROWS($D$2:D70),$A$2:$B$250,2,0),"")</f>
        <v>ET - Ethiopia</v>
      </c>
    </row>
    <row r="71" spans="1:4">
      <c r="A71">
        <f>IF(ISNUMBER(FIND(GPA!$B$6,B71:B319)),MAX(A$1:$A70)+1,0)</f>
        <v>70</v>
      </c>
      <c r="B71" t="s">
        <v>72</v>
      </c>
      <c r="D71" t="str">
        <f>IFERROR(VLOOKUP(ROWS($D$2:D71),$A$2:$B$250,2,0),"")</f>
        <v>FI - Finland</v>
      </c>
    </row>
    <row r="72" spans="1:4">
      <c r="A72">
        <f>IF(ISNUMBER(FIND(GPA!$B$6,B72:B320)),MAX(A$1:$A71)+1,0)</f>
        <v>71</v>
      </c>
      <c r="B72" t="s">
        <v>73</v>
      </c>
      <c r="D72" t="str">
        <f>IFERROR(VLOOKUP(ROWS($D$2:D72),$A$2:$B$250,2,0),"")</f>
        <v>FJ - Fiji</v>
      </c>
    </row>
    <row r="73" spans="1:4">
      <c r="A73">
        <f>IF(ISNUMBER(FIND(GPA!$B$6,B73:B321)),MAX(A$1:$A72)+1,0)</f>
        <v>72</v>
      </c>
      <c r="B73" t="s">
        <v>74</v>
      </c>
      <c r="D73" t="str">
        <f>IFERROR(VLOOKUP(ROWS($D$2:D73),$A$2:$B$250,2,0),"")</f>
        <v>FK - Falkland Islands (Malvinas)</v>
      </c>
    </row>
    <row r="74" spans="1:4">
      <c r="A74">
        <f>IF(ISNUMBER(FIND(GPA!$B$6,B74:B322)),MAX(A$1:$A73)+1,0)</f>
        <v>73</v>
      </c>
      <c r="B74" t="s">
        <v>75</v>
      </c>
      <c r="D74" t="str">
        <f>IFERROR(VLOOKUP(ROWS($D$2:D74),$A$2:$B$250,2,0),"")</f>
        <v>FM - Micronesia (Federated States of)</v>
      </c>
    </row>
    <row r="75" spans="1:4">
      <c r="A75">
        <f>IF(ISNUMBER(FIND(GPA!$B$6,B75:B323)),MAX(A$1:$A74)+1,0)</f>
        <v>74</v>
      </c>
      <c r="B75" t="s">
        <v>76</v>
      </c>
      <c r="D75" t="str">
        <f>IFERROR(VLOOKUP(ROWS($D$2:D75),$A$2:$B$250,2,0),"")</f>
        <v>FO - Faroe Islands</v>
      </c>
    </row>
    <row r="76" spans="1:4">
      <c r="A76">
        <f>IF(ISNUMBER(FIND(GPA!$B$6,B76:B324)),MAX(A$1:$A75)+1,0)</f>
        <v>75</v>
      </c>
      <c r="B76" t="s">
        <v>77</v>
      </c>
      <c r="D76" t="str">
        <f>IFERROR(VLOOKUP(ROWS($D$2:D76),$A$2:$B$250,2,0),"")</f>
        <v>FR - France</v>
      </c>
    </row>
    <row r="77" spans="1:4">
      <c r="A77">
        <f>IF(ISNUMBER(FIND(GPA!$B$6,B77:B325)),MAX(A$1:$A76)+1,0)</f>
        <v>76</v>
      </c>
      <c r="B77" t="s">
        <v>78</v>
      </c>
      <c r="D77" t="str">
        <f>IFERROR(VLOOKUP(ROWS($D$2:D77),$A$2:$B$250,2,0),"")</f>
        <v>GA - Gabon</v>
      </c>
    </row>
    <row r="78" spans="1:4">
      <c r="A78">
        <f>IF(ISNUMBER(FIND(GPA!$B$6,B78:B326)),MAX(A$1:$A77)+1,0)</f>
        <v>77</v>
      </c>
      <c r="B78" t="s">
        <v>79</v>
      </c>
      <c r="D78" t="str">
        <f>IFERROR(VLOOKUP(ROWS($D$2:D78),$A$2:$B$250,2,0),"")</f>
        <v>GB - United Kingdom of Great Britain and Northern Ireland</v>
      </c>
    </row>
    <row r="79" spans="1:4">
      <c r="A79">
        <f>IF(ISNUMBER(FIND(GPA!$B$6,B79:B327)),MAX(A$1:$A78)+1,0)</f>
        <v>78</v>
      </c>
      <c r="B79" t="s">
        <v>80</v>
      </c>
      <c r="D79" t="str">
        <f>IFERROR(VLOOKUP(ROWS($D$2:D79),$A$2:$B$250,2,0),"")</f>
        <v>GD - Grenada</v>
      </c>
    </row>
    <row r="80" spans="1:4">
      <c r="A80">
        <f>IF(ISNUMBER(FIND(GPA!$B$6,B80:B328)),MAX(A$1:$A79)+1,0)</f>
        <v>79</v>
      </c>
      <c r="B80" t="s">
        <v>81</v>
      </c>
      <c r="D80" t="str">
        <f>IFERROR(VLOOKUP(ROWS($D$2:D80),$A$2:$B$250,2,0),"")</f>
        <v>GE - Georgia</v>
      </c>
    </row>
    <row r="81" spans="1:4">
      <c r="A81">
        <f>IF(ISNUMBER(FIND(GPA!$B$6,B81:B329)),MAX(A$1:$A80)+1,0)</f>
        <v>80</v>
      </c>
      <c r="B81" t="s">
        <v>82</v>
      </c>
      <c r="D81" t="str">
        <f>IFERROR(VLOOKUP(ROWS($D$2:D81),$A$2:$B$250,2,0),"")</f>
        <v>GF - French Guiana</v>
      </c>
    </row>
    <row r="82" spans="1:4">
      <c r="A82">
        <f>IF(ISNUMBER(FIND(GPA!$B$6,B82:B330)),MAX(A$1:$A81)+1,0)</f>
        <v>81</v>
      </c>
      <c r="B82" t="s">
        <v>83</v>
      </c>
      <c r="D82" t="str">
        <f>IFERROR(VLOOKUP(ROWS($D$2:D82),$A$2:$B$250,2,0),"")</f>
        <v>GG - Guernsey</v>
      </c>
    </row>
    <row r="83" spans="1:4">
      <c r="A83">
        <f>IF(ISNUMBER(FIND(GPA!$B$6,B83:B331)),MAX(A$1:$A82)+1,0)</f>
        <v>82</v>
      </c>
      <c r="B83" t="s">
        <v>84</v>
      </c>
      <c r="D83" t="str">
        <f>IFERROR(VLOOKUP(ROWS($D$2:D83),$A$2:$B$250,2,0),"")</f>
        <v>GH - Ghana</v>
      </c>
    </row>
    <row r="84" spans="1:4">
      <c r="A84">
        <f>IF(ISNUMBER(FIND(GPA!$B$6,B84:B332)),MAX(A$1:$A83)+1,0)</f>
        <v>83</v>
      </c>
      <c r="B84" t="s">
        <v>85</v>
      </c>
      <c r="D84" t="str">
        <f>IFERROR(VLOOKUP(ROWS($D$2:D84),$A$2:$B$250,2,0),"")</f>
        <v>GI - Gibraltar</v>
      </c>
    </row>
    <row r="85" spans="1:4">
      <c r="A85">
        <f>IF(ISNUMBER(FIND(GPA!$B$6,B85:B333)),MAX(A$1:$A84)+1,0)</f>
        <v>84</v>
      </c>
      <c r="B85" t="s">
        <v>86</v>
      </c>
      <c r="D85" t="str">
        <f>IFERROR(VLOOKUP(ROWS($D$2:D85),$A$2:$B$250,2,0),"")</f>
        <v>GL - Greenland</v>
      </c>
    </row>
    <row r="86" spans="1:4">
      <c r="A86">
        <f>IF(ISNUMBER(FIND(GPA!$B$6,B86:B334)),MAX(A$1:$A85)+1,0)</f>
        <v>85</v>
      </c>
      <c r="B86" t="s">
        <v>87</v>
      </c>
      <c r="D86" t="str">
        <f>IFERROR(VLOOKUP(ROWS($D$2:D86),$A$2:$B$250,2,0),"")</f>
        <v>GM - Gambia</v>
      </c>
    </row>
    <row r="87" spans="1:4">
      <c r="A87">
        <f>IF(ISNUMBER(FIND(GPA!$B$6,B87:B335)),MAX(A$1:$A86)+1,0)</f>
        <v>86</v>
      </c>
      <c r="B87" t="s">
        <v>88</v>
      </c>
      <c r="D87" t="str">
        <f>IFERROR(VLOOKUP(ROWS($D$2:D87),$A$2:$B$250,2,0),"")</f>
        <v>GN - Guinea</v>
      </c>
    </row>
    <row r="88" spans="1:4">
      <c r="A88">
        <f>IF(ISNUMBER(FIND(GPA!$B$6,B88:B336)),MAX(A$1:$A87)+1,0)</f>
        <v>87</v>
      </c>
      <c r="B88" t="s">
        <v>89</v>
      </c>
      <c r="D88" t="str">
        <f>IFERROR(VLOOKUP(ROWS($D$2:D88),$A$2:$B$250,2,0),"")</f>
        <v>GP - Guadeloupe</v>
      </c>
    </row>
    <row r="89" spans="1:4">
      <c r="A89">
        <f>IF(ISNUMBER(FIND(GPA!$B$6,B89:B337)),MAX(A$1:$A88)+1,0)</f>
        <v>88</v>
      </c>
      <c r="B89" t="s">
        <v>90</v>
      </c>
      <c r="D89" t="str">
        <f>IFERROR(VLOOKUP(ROWS($D$2:D89),$A$2:$B$250,2,0),"")</f>
        <v>GQ - Equatorial Guinea</v>
      </c>
    </row>
    <row r="90" spans="1:4">
      <c r="A90">
        <f>IF(ISNUMBER(FIND(GPA!$B$6,B90:B338)),MAX(A$1:$A89)+1,0)</f>
        <v>89</v>
      </c>
      <c r="B90" t="s">
        <v>91</v>
      </c>
      <c r="D90" t="str">
        <f>IFERROR(VLOOKUP(ROWS($D$2:D90),$A$2:$B$250,2,0),"")</f>
        <v>GR - Greece</v>
      </c>
    </row>
    <row r="91" spans="1:4">
      <c r="A91">
        <f>IF(ISNUMBER(FIND(GPA!$B$6,B91:B339)),MAX(A$1:$A90)+1,0)</f>
        <v>90</v>
      </c>
      <c r="B91" t="s">
        <v>92</v>
      </c>
      <c r="D91" t="str">
        <f>IFERROR(VLOOKUP(ROWS($D$2:D91),$A$2:$B$250,2,0),"")</f>
        <v>GS - South Georgia and the South Sandwich Islands</v>
      </c>
    </row>
    <row r="92" spans="1:4">
      <c r="A92">
        <f>IF(ISNUMBER(FIND(GPA!$B$6,B92:B340)),MAX(A$1:$A91)+1,0)</f>
        <v>91</v>
      </c>
      <c r="B92" t="s">
        <v>93</v>
      </c>
      <c r="D92" t="str">
        <f>IFERROR(VLOOKUP(ROWS($D$2:D92),$A$2:$B$250,2,0),"")</f>
        <v>GT - Guatemala</v>
      </c>
    </row>
    <row r="93" spans="1:4">
      <c r="A93">
        <f>IF(ISNUMBER(FIND(GPA!$B$6,B93:B341)),MAX(A$1:$A92)+1,0)</f>
        <v>92</v>
      </c>
      <c r="B93" t="s">
        <v>94</v>
      </c>
      <c r="D93" t="str">
        <f>IFERROR(VLOOKUP(ROWS($D$2:D93),$A$2:$B$250,2,0),"")</f>
        <v>GU - Guam</v>
      </c>
    </row>
    <row r="94" spans="1:4">
      <c r="A94">
        <f>IF(ISNUMBER(FIND(GPA!$B$6,B94:B342)),MAX(A$1:$A93)+1,0)</f>
        <v>93</v>
      </c>
      <c r="B94" t="s">
        <v>95</v>
      </c>
      <c r="D94" t="str">
        <f>IFERROR(VLOOKUP(ROWS($D$2:D94),$A$2:$B$250,2,0),"")</f>
        <v>GW - Guinea-Bissau</v>
      </c>
    </row>
    <row r="95" spans="1:4">
      <c r="A95">
        <f>IF(ISNUMBER(FIND(GPA!$B$6,B95:B343)),MAX(A$1:$A94)+1,0)</f>
        <v>94</v>
      </c>
      <c r="B95" t="s">
        <v>96</v>
      </c>
      <c r="D95" t="str">
        <f>IFERROR(VLOOKUP(ROWS($D$2:D95),$A$2:$B$250,2,0),"")</f>
        <v>GY - Guyana</v>
      </c>
    </row>
    <row r="96" spans="1:4">
      <c r="A96">
        <f>IF(ISNUMBER(FIND(GPA!$B$6,B96:B344)),MAX(A$1:$A95)+1,0)</f>
        <v>95</v>
      </c>
      <c r="B96" t="s">
        <v>97</v>
      </c>
      <c r="D96" t="str">
        <f>IFERROR(VLOOKUP(ROWS($D$2:D96),$A$2:$B$250,2,0),"")</f>
        <v>HK - Hong Kong</v>
      </c>
    </row>
    <row r="97" spans="1:4">
      <c r="A97">
        <f>IF(ISNUMBER(FIND(GPA!$B$6,B97:B345)),MAX(A$1:$A96)+1,0)</f>
        <v>96</v>
      </c>
      <c r="B97" t="s">
        <v>98</v>
      </c>
      <c r="D97" t="str">
        <f>IFERROR(VLOOKUP(ROWS($D$2:D97),$A$2:$B$250,2,0),"")</f>
        <v>HM - Heard Island and McDonald Islands</v>
      </c>
    </row>
    <row r="98" spans="1:4">
      <c r="A98">
        <f>IF(ISNUMBER(FIND(GPA!$B$6,B98:B346)),MAX(A$1:$A97)+1,0)</f>
        <v>97</v>
      </c>
      <c r="B98" t="s">
        <v>99</v>
      </c>
      <c r="D98" t="str">
        <f>IFERROR(VLOOKUP(ROWS($D$2:D98),$A$2:$B$250,2,0),"")</f>
        <v>HN - Honduras</v>
      </c>
    </row>
    <row r="99" spans="1:4">
      <c r="A99">
        <f>IF(ISNUMBER(FIND(GPA!$B$6,B99:B347)),MAX(A$1:$A98)+1,0)</f>
        <v>98</v>
      </c>
      <c r="B99" t="s">
        <v>100</v>
      </c>
      <c r="D99" t="str">
        <f>IFERROR(VLOOKUP(ROWS($D$2:D99),$A$2:$B$250,2,0),"")</f>
        <v>HR - Croatia</v>
      </c>
    </row>
    <row r="100" spans="1:4">
      <c r="A100">
        <f>IF(ISNUMBER(FIND(GPA!$B$6,B100:B348)),MAX(A$1:$A99)+1,0)</f>
        <v>99</v>
      </c>
      <c r="B100" t="s">
        <v>101</v>
      </c>
      <c r="D100" t="str">
        <f>IFERROR(VLOOKUP(ROWS($D$2:D100),$A$2:$B$250,2,0),"")</f>
        <v>HT - Haiti</v>
      </c>
    </row>
    <row r="101" spans="1:4">
      <c r="A101">
        <f>IF(ISNUMBER(FIND(GPA!$B$6,B101:B349)),MAX(A$1:$A100)+1,0)</f>
        <v>100</v>
      </c>
      <c r="B101" t="s">
        <v>102</v>
      </c>
      <c r="D101" t="str">
        <f>IFERROR(VLOOKUP(ROWS($D$2:D101),$A$2:$B$250,2,0),"")</f>
        <v>HU - Hungary</v>
      </c>
    </row>
    <row r="102" spans="1:4">
      <c r="A102">
        <f>IF(ISNUMBER(FIND(GPA!$B$6,B102:B350)),MAX(A$1:$A101)+1,0)</f>
        <v>101</v>
      </c>
      <c r="B102" t="s">
        <v>103</v>
      </c>
      <c r="D102" t="str">
        <f>IFERROR(VLOOKUP(ROWS($D$2:D102),$A$2:$B$250,2,0),"")</f>
        <v>ID - Indonesia</v>
      </c>
    </row>
    <row r="103" spans="1:4">
      <c r="A103">
        <f>IF(ISNUMBER(FIND(GPA!$B$6,B103:B351)),MAX(A$1:$A102)+1,0)</f>
        <v>102</v>
      </c>
      <c r="B103" t="s">
        <v>104</v>
      </c>
      <c r="D103" t="str">
        <f>IFERROR(VLOOKUP(ROWS($D$2:D103),$A$2:$B$250,2,0),"")</f>
        <v>IE - Ireland</v>
      </c>
    </row>
    <row r="104" spans="1:4">
      <c r="A104">
        <f>IF(ISNUMBER(FIND(GPA!$B$6,B104:B352)),MAX(A$1:$A103)+1,0)</f>
        <v>103</v>
      </c>
      <c r="B104" t="s">
        <v>105</v>
      </c>
      <c r="D104" t="str">
        <f>IFERROR(VLOOKUP(ROWS($D$2:D104),$A$2:$B$250,2,0),"")</f>
        <v>IL - Israel</v>
      </c>
    </row>
    <row r="105" spans="1:4">
      <c r="A105">
        <f>IF(ISNUMBER(FIND(GPA!$B$6,B105:B353)),MAX(A$1:$A104)+1,0)</f>
        <v>104</v>
      </c>
      <c r="B105" t="s">
        <v>106</v>
      </c>
      <c r="D105" t="str">
        <f>IFERROR(VLOOKUP(ROWS($D$2:D105),$A$2:$B$250,2,0),"")</f>
        <v>IM - Isle of Man</v>
      </c>
    </row>
    <row r="106" spans="1:4">
      <c r="A106">
        <f>IF(ISNUMBER(FIND(GPA!$B$6,B106:B354)),MAX(A$1:$A105)+1,0)</f>
        <v>105</v>
      </c>
      <c r="B106" t="s">
        <v>107</v>
      </c>
      <c r="D106" t="str">
        <f>IFERROR(VLOOKUP(ROWS($D$2:D106),$A$2:$B$250,2,0),"")</f>
        <v>IN - India</v>
      </c>
    </row>
    <row r="107" spans="1:4">
      <c r="A107">
        <f>IF(ISNUMBER(FIND(GPA!$B$6,B107:B355)),MAX(A$1:$A106)+1,0)</f>
        <v>106</v>
      </c>
      <c r="B107" t="s">
        <v>108</v>
      </c>
      <c r="D107" t="str">
        <f>IFERROR(VLOOKUP(ROWS($D$2:D107),$A$2:$B$250,2,0),"")</f>
        <v>IO - British Indian Ocean Territory</v>
      </c>
    </row>
    <row r="108" spans="1:4">
      <c r="A108">
        <f>IF(ISNUMBER(FIND(GPA!$B$6,B108:B356)),MAX(A$1:$A107)+1,0)</f>
        <v>107</v>
      </c>
      <c r="B108" t="s">
        <v>109</v>
      </c>
      <c r="D108" t="str">
        <f>IFERROR(VLOOKUP(ROWS($D$2:D108),$A$2:$B$250,2,0),"")</f>
        <v>IQ - Iraq</v>
      </c>
    </row>
    <row r="109" spans="1:4">
      <c r="A109">
        <f>IF(ISNUMBER(FIND(GPA!$B$6,B109:B357)),MAX(A$1:$A108)+1,0)</f>
        <v>108</v>
      </c>
      <c r="B109" t="s">
        <v>110</v>
      </c>
      <c r="D109" t="str">
        <f>IFERROR(VLOOKUP(ROWS($D$2:D109),$A$2:$B$250,2,0),"")</f>
        <v>IR - Iran (Islamic Republic of)</v>
      </c>
    </row>
    <row r="110" spans="1:4">
      <c r="A110">
        <f>IF(ISNUMBER(FIND(GPA!$B$6,B110:B358)),MAX(A$1:$A109)+1,0)</f>
        <v>109</v>
      </c>
      <c r="B110" t="s">
        <v>111</v>
      </c>
      <c r="D110" t="str">
        <f>IFERROR(VLOOKUP(ROWS($D$2:D110),$A$2:$B$250,2,0),"")</f>
        <v>IS - Iceland</v>
      </c>
    </row>
    <row r="111" spans="1:4">
      <c r="A111">
        <f>IF(ISNUMBER(FIND(GPA!$B$6,B111:B359)),MAX(A$1:$A110)+1,0)</f>
        <v>110</v>
      </c>
      <c r="B111" t="s">
        <v>112</v>
      </c>
      <c r="D111" t="str">
        <f>IFERROR(VLOOKUP(ROWS($D$2:D111),$A$2:$B$250,2,0),"")</f>
        <v>IT - Italy</v>
      </c>
    </row>
    <row r="112" spans="1:4">
      <c r="A112">
        <f>IF(ISNUMBER(FIND(GPA!$B$6,B112:B360)),MAX(A$1:$A111)+1,0)</f>
        <v>111</v>
      </c>
      <c r="B112" t="s">
        <v>113</v>
      </c>
      <c r="D112" t="str">
        <f>IFERROR(VLOOKUP(ROWS($D$2:D112),$A$2:$B$250,2,0),"")</f>
        <v>JE - Jersey</v>
      </c>
    </row>
    <row r="113" spans="1:4">
      <c r="A113">
        <f>IF(ISNUMBER(FIND(GPA!$B$6,B113:B361)),MAX(A$1:$A112)+1,0)</f>
        <v>112</v>
      </c>
      <c r="B113" t="s">
        <v>114</v>
      </c>
      <c r="D113" t="str">
        <f>IFERROR(VLOOKUP(ROWS($D$2:D113),$A$2:$B$250,2,0),"")</f>
        <v>JM - Jamaica</v>
      </c>
    </row>
    <row r="114" spans="1:4">
      <c r="A114">
        <f>IF(ISNUMBER(FIND(GPA!$B$6,B114:B362)),MAX(A$1:$A113)+1,0)</f>
        <v>113</v>
      </c>
      <c r="B114" t="s">
        <v>115</v>
      </c>
      <c r="D114" t="str">
        <f>IFERROR(VLOOKUP(ROWS($D$2:D114),$A$2:$B$250,2,0),"")</f>
        <v>JO - Jordan</v>
      </c>
    </row>
    <row r="115" spans="1:4">
      <c r="A115">
        <f>IF(ISNUMBER(FIND(GPA!$B$6,B115:B363)),MAX(A$1:$A114)+1,0)</f>
        <v>114</v>
      </c>
      <c r="B115" t="s">
        <v>116</v>
      </c>
      <c r="D115" t="str">
        <f>IFERROR(VLOOKUP(ROWS($D$2:D115),$A$2:$B$250,2,0),"")</f>
        <v>JP - Japan</v>
      </c>
    </row>
    <row r="116" spans="1:4">
      <c r="A116">
        <f>IF(ISNUMBER(FIND(GPA!$B$6,B116:B364)),MAX(A$1:$A115)+1,0)</f>
        <v>115</v>
      </c>
      <c r="B116" t="s">
        <v>117</v>
      </c>
      <c r="D116" t="str">
        <f>IFERROR(VLOOKUP(ROWS($D$2:D116),$A$2:$B$250,2,0),"")</f>
        <v>KE - Kenya</v>
      </c>
    </row>
    <row r="117" spans="1:4">
      <c r="A117">
        <f>IF(ISNUMBER(FIND(GPA!$B$6,B117:B365)),MAX(A$1:$A116)+1,0)</f>
        <v>116</v>
      </c>
      <c r="B117" t="s">
        <v>118</v>
      </c>
      <c r="D117" t="str">
        <f>IFERROR(VLOOKUP(ROWS($D$2:D117),$A$2:$B$250,2,0),"")</f>
        <v>KG - Kyrgyzstan</v>
      </c>
    </row>
    <row r="118" spans="1:4">
      <c r="A118">
        <f>IF(ISNUMBER(FIND(GPA!$B$6,B118:B366)),MAX(A$1:$A117)+1,0)</f>
        <v>117</v>
      </c>
      <c r="B118" t="s">
        <v>119</v>
      </c>
      <c r="D118" t="str">
        <f>IFERROR(VLOOKUP(ROWS($D$2:D118),$A$2:$B$250,2,0),"")</f>
        <v>KH - Cambodia</v>
      </c>
    </row>
    <row r="119" spans="1:4">
      <c r="A119">
        <f>IF(ISNUMBER(FIND(GPA!$B$6,B119:B367)),MAX(A$1:$A118)+1,0)</f>
        <v>118</v>
      </c>
      <c r="B119" t="s">
        <v>120</v>
      </c>
      <c r="D119" t="str">
        <f>IFERROR(VLOOKUP(ROWS($D$2:D119),$A$2:$B$250,2,0),"")</f>
        <v>KI - Kiribati</v>
      </c>
    </row>
    <row r="120" spans="1:4">
      <c r="A120">
        <f>IF(ISNUMBER(FIND(GPA!$B$6,B120:B368)),MAX(A$1:$A119)+1,0)</f>
        <v>119</v>
      </c>
      <c r="B120" t="s">
        <v>121</v>
      </c>
      <c r="D120" t="str">
        <f>IFERROR(VLOOKUP(ROWS($D$2:D120),$A$2:$B$250,2,0),"")</f>
        <v>KM - Comoros</v>
      </c>
    </row>
    <row r="121" spans="1:4">
      <c r="A121">
        <f>IF(ISNUMBER(FIND(GPA!$B$6,B121:B369)),MAX(A$1:$A120)+1,0)</f>
        <v>120</v>
      </c>
      <c r="B121" t="s">
        <v>122</v>
      </c>
      <c r="D121" t="str">
        <f>IFERROR(VLOOKUP(ROWS($D$2:D121),$A$2:$B$250,2,0),"")</f>
        <v>KN - Saint Kitts and Nevis</v>
      </c>
    </row>
    <row r="122" spans="1:4">
      <c r="A122">
        <f>IF(ISNUMBER(FIND(GPA!$B$6,B122:B370)),MAX(A$1:$A121)+1,0)</f>
        <v>121</v>
      </c>
      <c r="B122" t="s">
        <v>123</v>
      </c>
      <c r="D122" t="str">
        <f>IFERROR(VLOOKUP(ROWS($D$2:D122),$A$2:$B$250,2,0),"")</f>
        <v>KP - Korea (Democratic People's Republic of)</v>
      </c>
    </row>
    <row r="123" spans="1:4">
      <c r="A123">
        <f>IF(ISNUMBER(FIND(GPA!$B$6,B123:B371)),MAX(A$1:$A122)+1,0)</f>
        <v>122</v>
      </c>
      <c r="B123" t="s">
        <v>124</v>
      </c>
      <c r="D123" t="str">
        <f>IFERROR(VLOOKUP(ROWS($D$2:D123),$A$2:$B$250,2,0),"")</f>
        <v>KR - Korea, Republic of</v>
      </c>
    </row>
    <row r="124" spans="1:4">
      <c r="A124">
        <f>IF(ISNUMBER(FIND(GPA!$B$6,B124:B372)),MAX(A$1:$A123)+1,0)</f>
        <v>123</v>
      </c>
      <c r="B124" t="s">
        <v>125</v>
      </c>
      <c r="D124" t="str">
        <f>IFERROR(VLOOKUP(ROWS($D$2:D124),$A$2:$B$250,2,0),"")</f>
        <v>KW - Kuwait</v>
      </c>
    </row>
    <row r="125" spans="1:4">
      <c r="A125">
        <f>IF(ISNUMBER(FIND(GPA!$B$6,B125:B373)),MAX(A$1:$A124)+1,0)</f>
        <v>124</v>
      </c>
      <c r="B125" t="s">
        <v>126</v>
      </c>
      <c r="D125" t="str">
        <f>IFERROR(VLOOKUP(ROWS($D$2:D125),$A$2:$B$250,2,0),"")</f>
        <v>KY - Cayman Islands</v>
      </c>
    </row>
    <row r="126" spans="1:4">
      <c r="A126">
        <f>IF(ISNUMBER(FIND(GPA!$B$6,B126:B374)),MAX(A$1:$A125)+1,0)</f>
        <v>125</v>
      </c>
      <c r="B126" t="s">
        <v>127</v>
      </c>
      <c r="D126" t="str">
        <f>IFERROR(VLOOKUP(ROWS($D$2:D126),$A$2:$B$250,2,0),"")</f>
        <v>KZ - Kazakhstan</v>
      </c>
    </row>
    <row r="127" spans="1:4">
      <c r="A127">
        <f>IF(ISNUMBER(FIND(GPA!$B$6,B127:B375)),MAX(A$1:$A126)+1,0)</f>
        <v>126</v>
      </c>
      <c r="B127" t="s">
        <v>128</v>
      </c>
      <c r="D127" t="str">
        <f>IFERROR(VLOOKUP(ROWS($D$2:D127),$A$2:$B$250,2,0),"")</f>
        <v>LA - Lao People's Democratic Republic</v>
      </c>
    </row>
    <row r="128" spans="1:4">
      <c r="A128">
        <f>IF(ISNUMBER(FIND(GPA!$B$6,B128:B376)),MAX(A$1:$A127)+1,0)</f>
        <v>127</v>
      </c>
      <c r="B128" t="s">
        <v>129</v>
      </c>
      <c r="D128" t="str">
        <f>IFERROR(VLOOKUP(ROWS($D$2:D128),$A$2:$B$250,2,0),"")</f>
        <v>LB - Lebanon</v>
      </c>
    </row>
    <row r="129" spans="1:4">
      <c r="A129">
        <f>IF(ISNUMBER(FIND(GPA!$B$6,B129:B377)),MAX(A$1:$A128)+1,0)</f>
        <v>128</v>
      </c>
      <c r="B129" t="s">
        <v>130</v>
      </c>
      <c r="D129" t="str">
        <f>IFERROR(VLOOKUP(ROWS($D$2:D129),$A$2:$B$250,2,0),"")</f>
        <v>LC - Saint Lucia</v>
      </c>
    </row>
    <row r="130" spans="1:4">
      <c r="A130">
        <f>IF(ISNUMBER(FIND(GPA!$B$6,B130:B378)),MAX(A$1:$A129)+1,0)</f>
        <v>129</v>
      </c>
      <c r="B130" t="s">
        <v>131</v>
      </c>
      <c r="D130" t="str">
        <f>IFERROR(VLOOKUP(ROWS($D$2:D130),$A$2:$B$250,2,0),"")</f>
        <v>LI - Liechtenstein</v>
      </c>
    </row>
    <row r="131" spans="1:4">
      <c r="A131">
        <f>IF(ISNUMBER(FIND(GPA!$B$6,B131:B379)),MAX(A$1:$A130)+1,0)</f>
        <v>130</v>
      </c>
      <c r="B131" t="s">
        <v>132</v>
      </c>
      <c r="D131" t="str">
        <f>IFERROR(VLOOKUP(ROWS($D$2:D131),$A$2:$B$250,2,0),"")</f>
        <v>LK - Sri Lanka</v>
      </c>
    </row>
    <row r="132" spans="1:4">
      <c r="A132">
        <f>IF(ISNUMBER(FIND(GPA!$B$6,B132:B380)),MAX(A$1:$A131)+1,0)</f>
        <v>131</v>
      </c>
      <c r="B132" t="s">
        <v>133</v>
      </c>
      <c r="D132" t="str">
        <f>IFERROR(VLOOKUP(ROWS($D$2:D132),$A$2:$B$250,2,0),"")</f>
        <v>LR - Liberia</v>
      </c>
    </row>
    <row r="133" spans="1:4">
      <c r="A133">
        <f>IF(ISNUMBER(FIND(GPA!$B$6,B133:B381)),MAX(A$1:$A132)+1,0)</f>
        <v>132</v>
      </c>
      <c r="B133" t="s">
        <v>134</v>
      </c>
      <c r="D133" t="str">
        <f>IFERROR(VLOOKUP(ROWS($D$2:D133),$A$2:$B$250,2,0),"")</f>
        <v>LS - Lesotho</v>
      </c>
    </row>
    <row r="134" spans="1:4">
      <c r="A134">
        <f>IF(ISNUMBER(FIND(GPA!$B$6,B134:B382)),MAX(A$1:$A133)+1,0)</f>
        <v>133</v>
      </c>
      <c r="B134" t="s">
        <v>135</v>
      </c>
      <c r="D134" t="str">
        <f>IFERROR(VLOOKUP(ROWS($D$2:D134),$A$2:$B$250,2,0),"")</f>
        <v>LT - Lithuania</v>
      </c>
    </row>
    <row r="135" spans="1:4">
      <c r="A135">
        <f>IF(ISNUMBER(FIND(GPA!$B$6,B135:B383)),MAX(A$1:$A134)+1,0)</f>
        <v>134</v>
      </c>
      <c r="B135" t="s">
        <v>136</v>
      </c>
      <c r="D135" t="str">
        <f>IFERROR(VLOOKUP(ROWS($D$2:D135),$A$2:$B$250,2,0),"")</f>
        <v>LU - Luxembourg</v>
      </c>
    </row>
    <row r="136" spans="1:4">
      <c r="A136">
        <f>IF(ISNUMBER(FIND(GPA!$B$6,B136:B384)),MAX(A$1:$A135)+1,0)</f>
        <v>135</v>
      </c>
      <c r="B136" t="s">
        <v>137</v>
      </c>
      <c r="D136" t="str">
        <f>IFERROR(VLOOKUP(ROWS($D$2:D136),$A$2:$B$250,2,0),"")</f>
        <v>LV - Latvia</v>
      </c>
    </row>
    <row r="137" spans="1:4">
      <c r="A137">
        <f>IF(ISNUMBER(FIND(GPA!$B$6,B137:B385)),MAX(A$1:$A136)+1,0)</f>
        <v>136</v>
      </c>
      <c r="B137" t="s">
        <v>138</v>
      </c>
      <c r="D137" t="str">
        <f>IFERROR(VLOOKUP(ROWS($D$2:D137),$A$2:$B$250,2,0),"")</f>
        <v>LY - Libya</v>
      </c>
    </row>
    <row r="138" spans="1:4">
      <c r="A138">
        <f>IF(ISNUMBER(FIND(GPA!$B$6,B138:B386)),MAX(A$1:$A137)+1,0)</f>
        <v>137</v>
      </c>
      <c r="B138" t="s">
        <v>139</v>
      </c>
      <c r="D138" t="str">
        <f>IFERROR(VLOOKUP(ROWS($D$2:D138),$A$2:$B$250,2,0),"")</f>
        <v>MA - Morocco</v>
      </c>
    </row>
    <row r="139" spans="1:4">
      <c r="A139">
        <f>IF(ISNUMBER(FIND(GPA!$B$6,B139:B387)),MAX(A$1:$A138)+1,0)</f>
        <v>138</v>
      </c>
      <c r="B139" t="s">
        <v>140</v>
      </c>
      <c r="D139" t="str">
        <f>IFERROR(VLOOKUP(ROWS($D$2:D139),$A$2:$B$250,2,0),"")</f>
        <v>MC - Monaco</v>
      </c>
    </row>
    <row r="140" spans="1:4">
      <c r="A140">
        <f>IF(ISNUMBER(FIND(GPA!$B$6,B140:B388)),MAX(A$1:$A139)+1,0)</f>
        <v>139</v>
      </c>
      <c r="B140" t="s">
        <v>141</v>
      </c>
      <c r="D140" t="str">
        <f>IFERROR(VLOOKUP(ROWS($D$2:D140),$A$2:$B$250,2,0),"")</f>
        <v>MD - Moldova, Republic of</v>
      </c>
    </row>
    <row r="141" spans="1:4">
      <c r="A141">
        <f>IF(ISNUMBER(FIND(GPA!$B$6,B141:B389)),MAX(A$1:$A140)+1,0)</f>
        <v>140</v>
      </c>
      <c r="B141" t="s">
        <v>142</v>
      </c>
      <c r="D141" t="str">
        <f>IFERROR(VLOOKUP(ROWS($D$2:D141),$A$2:$B$250,2,0),"")</f>
        <v>ME - Montenegro</v>
      </c>
    </row>
    <row r="142" spans="1:4">
      <c r="A142">
        <f>IF(ISNUMBER(FIND(GPA!$B$6,B142:B390)),MAX(A$1:$A141)+1,0)</f>
        <v>141</v>
      </c>
      <c r="B142" t="s">
        <v>143</v>
      </c>
      <c r="D142" t="str">
        <f>IFERROR(VLOOKUP(ROWS($D$2:D142),$A$2:$B$250,2,0),"")</f>
        <v>MF - Saint Martin (French part)</v>
      </c>
    </row>
    <row r="143" spans="1:4">
      <c r="A143">
        <f>IF(ISNUMBER(FIND(GPA!$B$6,B143:B391)),MAX(A$1:$A142)+1,0)</f>
        <v>142</v>
      </c>
      <c r="B143" t="s">
        <v>144</v>
      </c>
      <c r="D143" t="str">
        <f>IFERROR(VLOOKUP(ROWS($D$2:D143),$A$2:$B$250,2,0),"")</f>
        <v>MG - Madagascar</v>
      </c>
    </row>
    <row r="144" spans="1:4">
      <c r="A144">
        <f>IF(ISNUMBER(FIND(GPA!$B$6,B144:B392)),MAX(A$1:$A143)+1,0)</f>
        <v>143</v>
      </c>
      <c r="B144" t="s">
        <v>145</v>
      </c>
      <c r="D144" t="str">
        <f>IFERROR(VLOOKUP(ROWS($D$2:D144),$A$2:$B$250,2,0),"")</f>
        <v>MH - Marshall Islands</v>
      </c>
    </row>
    <row r="145" spans="1:4">
      <c r="A145">
        <f>IF(ISNUMBER(FIND(GPA!$B$6,B145:B393)),MAX(A$1:$A144)+1,0)</f>
        <v>144</v>
      </c>
      <c r="B145" t="s">
        <v>146</v>
      </c>
      <c r="D145" t="str">
        <f>IFERROR(VLOOKUP(ROWS($D$2:D145),$A$2:$B$250,2,0),"")</f>
        <v>MK - North Macedonia</v>
      </c>
    </row>
    <row r="146" spans="1:4">
      <c r="A146">
        <f>IF(ISNUMBER(FIND(GPA!$B$6,B146:B394)),MAX(A$1:$A145)+1,0)</f>
        <v>145</v>
      </c>
      <c r="B146" t="s">
        <v>147</v>
      </c>
      <c r="D146" t="str">
        <f>IFERROR(VLOOKUP(ROWS($D$2:D146),$A$2:$B$250,2,0),"")</f>
        <v>ML - Mali</v>
      </c>
    </row>
    <row r="147" spans="1:4">
      <c r="A147">
        <f>IF(ISNUMBER(FIND(GPA!$B$6,B147:B395)),MAX(A$1:$A146)+1,0)</f>
        <v>146</v>
      </c>
      <c r="B147" t="s">
        <v>148</v>
      </c>
      <c r="D147" t="str">
        <f>IFERROR(VLOOKUP(ROWS($D$2:D147),$A$2:$B$250,2,0),"")</f>
        <v>MM - Myanmar</v>
      </c>
    </row>
    <row r="148" spans="1:4">
      <c r="A148">
        <f>IF(ISNUMBER(FIND(GPA!$B$6,B148:B396)),MAX(A$1:$A147)+1,0)</f>
        <v>147</v>
      </c>
      <c r="B148" t="s">
        <v>149</v>
      </c>
      <c r="D148" t="str">
        <f>IFERROR(VLOOKUP(ROWS($D$2:D148),$A$2:$B$250,2,0),"")</f>
        <v>MN - Mongolia</v>
      </c>
    </row>
    <row r="149" spans="1:4">
      <c r="A149">
        <f>IF(ISNUMBER(FIND(GPA!$B$6,B149:B397)),MAX(A$1:$A148)+1,0)</f>
        <v>148</v>
      </c>
      <c r="B149" t="s">
        <v>150</v>
      </c>
      <c r="D149" t="str">
        <f>IFERROR(VLOOKUP(ROWS($D$2:D149),$A$2:$B$250,2,0),"")</f>
        <v>MO - Macao</v>
      </c>
    </row>
    <row r="150" spans="1:4">
      <c r="A150">
        <f>IF(ISNUMBER(FIND(GPA!$B$6,B150:B398)),MAX(A$1:$A149)+1,0)</f>
        <v>149</v>
      </c>
      <c r="B150" t="s">
        <v>151</v>
      </c>
      <c r="D150" t="str">
        <f>IFERROR(VLOOKUP(ROWS($D$2:D150),$A$2:$B$250,2,0),"")</f>
        <v>MP - Northern Mariana Islands</v>
      </c>
    </row>
    <row r="151" spans="1:4">
      <c r="A151">
        <f>IF(ISNUMBER(FIND(GPA!$B$6,B151:B399)),MAX(A$1:$A150)+1,0)</f>
        <v>150</v>
      </c>
      <c r="B151" t="s">
        <v>152</v>
      </c>
      <c r="D151" t="str">
        <f>IFERROR(VLOOKUP(ROWS($D$2:D151),$A$2:$B$250,2,0),"")</f>
        <v>MQ - Martinique</v>
      </c>
    </row>
    <row r="152" spans="1:4">
      <c r="A152">
        <f>IF(ISNUMBER(FIND(GPA!$B$6,B152:B400)),MAX(A$1:$A151)+1,0)</f>
        <v>151</v>
      </c>
      <c r="B152" t="s">
        <v>153</v>
      </c>
      <c r="D152" t="str">
        <f>IFERROR(VLOOKUP(ROWS($D$2:D152),$A$2:$B$250,2,0),"")</f>
        <v>MR - Mauritania</v>
      </c>
    </row>
    <row r="153" spans="1:4">
      <c r="A153">
        <f>IF(ISNUMBER(FIND(GPA!$B$6,B153:B401)),MAX(A$1:$A152)+1,0)</f>
        <v>152</v>
      </c>
      <c r="B153" t="s">
        <v>154</v>
      </c>
      <c r="D153" t="str">
        <f>IFERROR(VLOOKUP(ROWS($D$2:D153),$A$2:$B$250,2,0),"")</f>
        <v>MS - Montserrat</v>
      </c>
    </row>
    <row r="154" spans="1:4">
      <c r="A154">
        <f>IF(ISNUMBER(FIND(GPA!$B$6,B154:B402)),MAX(A$1:$A153)+1,0)</f>
        <v>153</v>
      </c>
      <c r="B154" t="s">
        <v>155</v>
      </c>
      <c r="D154" t="str">
        <f>IFERROR(VLOOKUP(ROWS($D$2:D154),$A$2:$B$250,2,0),"")</f>
        <v>MT - Malta</v>
      </c>
    </row>
    <row r="155" spans="1:4">
      <c r="A155">
        <f>IF(ISNUMBER(FIND(GPA!$B$6,B155:B403)),MAX(A$1:$A154)+1,0)</f>
        <v>154</v>
      </c>
      <c r="B155" t="s">
        <v>156</v>
      </c>
      <c r="D155" t="str">
        <f>IFERROR(VLOOKUP(ROWS($D$2:D155),$A$2:$B$250,2,0),"")</f>
        <v>MU - Mauritius</v>
      </c>
    </row>
    <row r="156" spans="1:4">
      <c r="A156">
        <f>IF(ISNUMBER(FIND(GPA!$B$6,B156:B404)),MAX(A$1:$A155)+1,0)</f>
        <v>155</v>
      </c>
      <c r="B156" t="s">
        <v>157</v>
      </c>
      <c r="D156" t="str">
        <f>IFERROR(VLOOKUP(ROWS($D$2:D156),$A$2:$B$250,2,0),"")</f>
        <v>MV - Maldives</v>
      </c>
    </row>
    <row r="157" spans="1:4">
      <c r="A157">
        <f>IF(ISNUMBER(FIND(GPA!$B$6,B157:B405)),MAX(A$1:$A156)+1,0)</f>
        <v>156</v>
      </c>
      <c r="B157" t="s">
        <v>158</v>
      </c>
      <c r="D157" t="str">
        <f>IFERROR(VLOOKUP(ROWS($D$2:D157),$A$2:$B$250,2,0),"")</f>
        <v>MW - Malawi</v>
      </c>
    </row>
    <row r="158" spans="1:4">
      <c r="A158">
        <f>IF(ISNUMBER(FIND(GPA!$B$6,B158:B406)),MAX(A$1:$A157)+1,0)</f>
        <v>157</v>
      </c>
      <c r="B158" t="s">
        <v>159</v>
      </c>
      <c r="D158" t="str">
        <f>IFERROR(VLOOKUP(ROWS($D$2:D158),$A$2:$B$250,2,0),"")</f>
        <v>MX - Mexico</v>
      </c>
    </row>
    <row r="159" spans="1:4">
      <c r="A159">
        <f>IF(ISNUMBER(FIND(GPA!$B$6,B159:B407)),MAX(A$1:$A158)+1,0)</f>
        <v>158</v>
      </c>
      <c r="B159" t="s">
        <v>160</v>
      </c>
      <c r="D159" t="str">
        <f>IFERROR(VLOOKUP(ROWS($D$2:D159),$A$2:$B$250,2,0),"")</f>
        <v>MY - Malaysia</v>
      </c>
    </row>
    <row r="160" spans="1:4">
      <c r="A160">
        <f>IF(ISNUMBER(FIND(GPA!$B$6,B160:B408)),MAX(A$1:$A159)+1,0)</f>
        <v>159</v>
      </c>
      <c r="B160" t="s">
        <v>161</v>
      </c>
      <c r="D160" t="str">
        <f>IFERROR(VLOOKUP(ROWS($D$2:D160),$A$2:$B$250,2,0),"")</f>
        <v>MZ - Mozambique</v>
      </c>
    </row>
    <row r="161" spans="1:4">
      <c r="A161">
        <f>IF(ISNUMBER(FIND(GPA!$B$6,B161:B409)),MAX(A$1:$A160)+1,0)</f>
        <v>160</v>
      </c>
      <c r="B161" t="s">
        <v>162</v>
      </c>
      <c r="D161" t="str">
        <f>IFERROR(VLOOKUP(ROWS($D$2:D161),$A$2:$B$250,2,0),"")</f>
        <v>NA - Namibia</v>
      </c>
    </row>
    <row r="162" spans="1:4">
      <c r="A162">
        <f>IF(ISNUMBER(FIND(GPA!$B$6,B162:B410)),MAX(A$1:$A161)+1,0)</f>
        <v>161</v>
      </c>
      <c r="B162" t="s">
        <v>163</v>
      </c>
      <c r="D162" t="str">
        <f>IFERROR(VLOOKUP(ROWS($D$2:D162),$A$2:$B$250,2,0),"")</f>
        <v>NC - New Caledonia</v>
      </c>
    </row>
    <row r="163" spans="1:4">
      <c r="A163">
        <f>IF(ISNUMBER(FIND(GPA!$B$6,B163:B411)),MAX(A$1:$A162)+1,0)</f>
        <v>162</v>
      </c>
      <c r="B163" t="s">
        <v>164</v>
      </c>
      <c r="D163" t="str">
        <f>IFERROR(VLOOKUP(ROWS($D$2:D163),$A$2:$B$250,2,0),"")</f>
        <v>NE - Niger</v>
      </c>
    </row>
    <row r="164" spans="1:4">
      <c r="A164">
        <f>IF(ISNUMBER(FIND(GPA!$B$6,B164:B412)),MAX(A$1:$A163)+1,0)</f>
        <v>163</v>
      </c>
      <c r="B164" t="s">
        <v>165</v>
      </c>
      <c r="D164" t="str">
        <f>IFERROR(VLOOKUP(ROWS($D$2:D164),$A$2:$B$250,2,0),"")</f>
        <v>NF - Norfolk Island</v>
      </c>
    </row>
    <row r="165" spans="1:4">
      <c r="A165">
        <f>IF(ISNUMBER(FIND(GPA!$B$6,B165:B413)),MAX(A$1:$A164)+1,0)</f>
        <v>164</v>
      </c>
      <c r="B165" t="s">
        <v>166</v>
      </c>
      <c r="D165" t="str">
        <f>IFERROR(VLOOKUP(ROWS($D$2:D165),$A$2:$B$250,2,0),"")</f>
        <v>NG - Nigeria</v>
      </c>
    </row>
    <row r="166" spans="1:4">
      <c r="A166">
        <f>IF(ISNUMBER(FIND(GPA!$B$6,B166:B414)),MAX(A$1:$A165)+1,0)</f>
        <v>165</v>
      </c>
      <c r="B166" t="s">
        <v>167</v>
      </c>
      <c r="D166" t="str">
        <f>IFERROR(VLOOKUP(ROWS($D$2:D166),$A$2:$B$250,2,0),"")</f>
        <v>NI - Nicaragua</v>
      </c>
    </row>
    <row r="167" spans="1:4">
      <c r="A167">
        <f>IF(ISNUMBER(FIND(GPA!$B$6,B167:B415)),MAX(A$1:$A166)+1,0)</f>
        <v>166</v>
      </c>
      <c r="B167" t="s">
        <v>168</v>
      </c>
      <c r="D167" t="str">
        <f>IFERROR(VLOOKUP(ROWS($D$2:D167),$A$2:$B$250,2,0),"")</f>
        <v>NL - Netherlands</v>
      </c>
    </row>
    <row r="168" spans="1:4">
      <c r="A168">
        <f>IF(ISNUMBER(FIND(GPA!$B$6,B168:B416)),MAX(A$1:$A167)+1,0)</f>
        <v>167</v>
      </c>
      <c r="B168" t="s">
        <v>169</v>
      </c>
      <c r="D168" t="str">
        <f>IFERROR(VLOOKUP(ROWS($D$2:D168),$A$2:$B$250,2,0),"")</f>
        <v>NO - Norway</v>
      </c>
    </row>
    <row r="169" spans="1:4">
      <c r="A169">
        <f>IF(ISNUMBER(FIND(GPA!$B$6,B169:B417)),MAX(A$1:$A168)+1,0)</f>
        <v>168</v>
      </c>
      <c r="B169" t="s">
        <v>170</v>
      </c>
      <c r="D169" t="str">
        <f>IFERROR(VLOOKUP(ROWS($D$2:D169),$A$2:$B$250,2,0),"")</f>
        <v>NP - Nepal</v>
      </c>
    </row>
    <row r="170" spans="1:4">
      <c r="A170">
        <f>IF(ISNUMBER(FIND(GPA!$B$6,B170:B418)),MAX(A$1:$A169)+1,0)</f>
        <v>169</v>
      </c>
      <c r="B170" t="s">
        <v>171</v>
      </c>
      <c r="D170" t="str">
        <f>IFERROR(VLOOKUP(ROWS($D$2:D170),$A$2:$B$250,2,0),"")</f>
        <v>NR - Nauru</v>
      </c>
    </row>
    <row r="171" spans="1:4">
      <c r="A171">
        <f>IF(ISNUMBER(FIND(GPA!$B$6,B171:B419)),MAX(A$1:$A170)+1,0)</f>
        <v>170</v>
      </c>
      <c r="B171" t="s">
        <v>172</v>
      </c>
      <c r="D171" t="str">
        <f>IFERROR(VLOOKUP(ROWS($D$2:D171),$A$2:$B$250,2,0),"")</f>
        <v>NU - Niue</v>
      </c>
    </row>
    <row r="172" spans="1:4">
      <c r="A172">
        <f>IF(ISNUMBER(FIND(GPA!$B$6,B172:B420)),MAX(A$1:$A171)+1,0)</f>
        <v>171</v>
      </c>
      <c r="B172" t="s">
        <v>173</v>
      </c>
      <c r="D172" t="str">
        <f>IFERROR(VLOOKUP(ROWS($D$2:D172),$A$2:$B$250,2,0),"")</f>
        <v>NZ - New Zealand</v>
      </c>
    </row>
    <row r="173" spans="1:4">
      <c r="A173">
        <f>IF(ISNUMBER(FIND(GPA!$B$6,B173:B421)),MAX(A$1:$A172)+1,0)</f>
        <v>172</v>
      </c>
      <c r="B173" t="s">
        <v>174</v>
      </c>
      <c r="D173" t="str">
        <f>IFERROR(VLOOKUP(ROWS($D$2:D173),$A$2:$B$250,2,0),"")</f>
        <v>OM - Oman</v>
      </c>
    </row>
    <row r="174" spans="1:4">
      <c r="A174">
        <f>IF(ISNUMBER(FIND(GPA!$B$6,B174:B422)),MAX(A$1:$A173)+1,0)</f>
        <v>173</v>
      </c>
      <c r="B174" t="s">
        <v>175</v>
      </c>
      <c r="D174" t="str">
        <f>IFERROR(VLOOKUP(ROWS($D$2:D174),$A$2:$B$250,2,0),"")</f>
        <v>PA - Panama</v>
      </c>
    </row>
    <row r="175" spans="1:4">
      <c r="A175">
        <f>IF(ISNUMBER(FIND(GPA!$B$6,B175:B423)),MAX(A$1:$A174)+1,0)</f>
        <v>174</v>
      </c>
      <c r="B175" t="s">
        <v>176</v>
      </c>
      <c r="D175" t="str">
        <f>IFERROR(VLOOKUP(ROWS($D$2:D175),$A$2:$B$250,2,0),"")</f>
        <v>PE - Peru</v>
      </c>
    </row>
    <row r="176" spans="1:4">
      <c r="A176">
        <f>IF(ISNUMBER(FIND(GPA!$B$6,B176:B424)),MAX(A$1:$A175)+1,0)</f>
        <v>175</v>
      </c>
      <c r="B176" t="s">
        <v>177</v>
      </c>
      <c r="D176" t="str">
        <f>IFERROR(VLOOKUP(ROWS($D$2:D176),$A$2:$B$250,2,0),"")</f>
        <v>PF - French Polynesia</v>
      </c>
    </row>
    <row r="177" spans="1:4">
      <c r="A177">
        <f>IF(ISNUMBER(FIND(GPA!$B$6,B177:B425)),MAX(A$1:$A176)+1,0)</f>
        <v>176</v>
      </c>
      <c r="B177" t="s">
        <v>178</v>
      </c>
      <c r="D177" t="str">
        <f>IFERROR(VLOOKUP(ROWS($D$2:D177),$A$2:$B$250,2,0),"")</f>
        <v>PG - Papua New Guinea</v>
      </c>
    </row>
    <row r="178" spans="1:4">
      <c r="A178">
        <f>IF(ISNUMBER(FIND(GPA!$B$6,B178:B426)),MAX(A$1:$A177)+1,0)</f>
        <v>177</v>
      </c>
      <c r="B178" t="s">
        <v>179</v>
      </c>
      <c r="D178" t="str">
        <f>IFERROR(VLOOKUP(ROWS($D$2:D178),$A$2:$B$250,2,0),"")</f>
        <v>PH - Philippines</v>
      </c>
    </row>
    <row r="179" spans="1:4">
      <c r="A179">
        <f>IF(ISNUMBER(FIND(GPA!$B$6,B179:B427)),MAX(A$1:$A178)+1,0)</f>
        <v>178</v>
      </c>
      <c r="B179" t="s">
        <v>180</v>
      </c>
      <c r="D179" t="str">
        <f>IFERROR(VLOOKUP(ROWS($D$2:D179),$A$2:$B$250,2,0),"")</f>
        <v>PK - Pakistan</v>
      </c>
    </row>
    <row r="180" spans="1:4">
      <c r="A180">
        <f>IF(ISNUMBER(FIND(GPA!$B$6,B180:B428)),MAX(A$1:$A179)+1,0)</f>
        <v>179</v>
      </c>
      <c r="B180" t="s">
        <v>181</v>
      </c>
      <c r="D180" t="str">
        <f>IFERROR(VLOOKUP(ROWS($D$2:D180),$A$2:$B$250,2,0),"")</f>
        <v>PL - Poland</v>
      </c>
    </row>
    <row r="181" spans="1:4">
      <c r="A181">
        <f>IF(ISNUMBER(FIND(GPA!$B$6,B181:B429)),MAX(A$1:$A180)+1,0)</f>
        <v>180</v>
      </c>
      <c r="B181" t="s">
        <v>182</v>
      </c>
      <c r="D181" t="str">
        <f>IFERROR(VLOOKUP(ROWS($D$2:D181),$A$2:$B$250,2,0),"")</f>
        <v>PM - Saint Pierre and Miquelon</v>
      </c>
    </row>
    <row r="182" spans="1:4">
      <c r="A182">
        <f>IF(ISNUMBER(FIND(GPA!$B$6,B182:B430)),MAX(A$1:$A181)+1,0)</f>
        <v>181</v>
      </c>
      <c r="B182" t="s">
        <v>183</v>
      </c>
      <c r="D182" t="str">
        <f>IFERROR(VLOOKUP(ROWS($D$2:D182),$A$2:$B$250,2,0),"")</f>
        <v>PN - Pitcairn</v>
      </c>
    </row>
    <row r="183" spans="1:4">
      <c r="A183">
        <f>IF(ISNUMBER(FIND(GPA!$B$6,B183:B431)),MAX(A$1:$A182)+1,0)</f>
        <v>182</v>
      </c>
      <c r="B183" t="s">
        <v>184</v>
      </c>
      <c r="D183" t="str">
        <f>IFERROR(VLOOKUP(ROWS($D$2:D183),$A$2:$B$250,2,0),"")</f>
        <v>PR - Puerto Rico</v>
      </c>
    </row>
    <row r="184" spans="1:4">
      <c r="A184">
        <f>IF(ISNUMBER(FIND(GPA!$B$6,B184:B432)),MAX(A$1:$A183)+1,0)</f>
        <v>183</v>
      </c>
      <c r="B184" t="s">
        <v>185</v>
      </c>
      <c r="D184" t="str">
        <f>IFERROR(VLOOKUP(ROWS($D$2:D184),$A$2:$B$250,2,0),"")</f>
        <v>PS - Palestine, State of</v>
      </c>
    </row>
    <row r="185" spans="1:4">
      <c r="A185">
        <f>IF(ISNUMBER(FIND(GPA!$B$6,B185:B433)),MAX(A$1:$A184)+1,0)</f>
        <v>184</v>
      </c>
      <c r="B185" t="s">
        <v>186</v>
      </c>
      <c r="D185" t="str">
        <f>IFERROR(VLOOKUP(ROWS($D$2:D185),$A$2:$B$250,2,0),"")</f>
        <v>PT - Portugal</v>
      </c>
    </row>
    <row r="186" spans="1:4">
      <c r="A186">
        <f>IF(ISNUMBER(FIND(GPA!$B$6,B186:B434)),MAX(A$1:$A185)+1,0)</f>
        <v>185</v>
      </c>
      <c r="B186" t="s">
        <v>187</v>
      </c>
      <c r="D186" t="str">
        <f>IFERROR(VLOOKUP(ROWS($D$2:D186),$A$2:$B$250,2,0),"")</f>
        <v>PW - Palau</v>
      </c>
    </row>
    <row r="187" spans="1:4">
      <c r="A187">
        <f>IF(ISNUMBER(FIND(GPA!$B$6,B187:B435)),MAX(A$1:$A186)+1,0)</f>
        <v>186</v>
      </c>
      <c r="B187" t="s">
        <v>188</v>
      </c>
      <c r="D187" t="str">
        <f>IFERROR(VLOOKUP(ROWS($D$2:D187),$A$2:$B$250,2,0),"")</f>
        <v>PY - Paraguay</v>
      </c>
    </row>
    <row r="188" spans="1:4">
      <c r="A188">
        <f>IF(ISNUMBER(FIND(GPA!$B$6,B188:B436)),MAX(A$1:$A187)+1,0)</f>
        <v>187</v>
      </c>
      <c r="B188" t="s">
        <v>189</v>
      </c>
      <c r="D188" t="str">
        <f>IFERROR(VLOOKUP(ROWS($D$2:D188),$A$2:$B$250,2,0),"")</f>
        <v>QA - Qatar</v>
      </c>
    </row>
    <row r="189" spans="1:4">
      <c r="A189">
        <f>IF(ISNUMBER(FIND(GPA!$B$6,B189:B437)),MAX(A$1:$A188)+1,0)</f>
        <v>188</v>
      </c>
      <c r="B189" t="s">
        <v>190</v>
      </c>
      <c r="D189" t="str">
        <f>IFERROR(VLOOKUP(ROWS($D$2:D189),$A$2:$B$250,2,0),"")</f>
        <v>RE - Réunion</v>
      </c>
    </row>
    <row r="190" spans="1:4">
      <c r="A190">
        <f>IF(ISNUMBER(FIND(GPA!$B$6,B190:B438)),MAX(A$1:$A189)+1,0)</f>
        <v>189</v>
      </c>
      <c r="B190" t="s">
        <v>191</v>
      </c>
      <c r="D190" t="str">
        <f>IFERROR(VLOOKUP(ROWS($D$2:D190),$A$2:$B$250,2,0),"")</f>
        <v>RO - Romania</v>
      </c>
    </row>
    <row r="191" spans="1:4">
      <c r="A191">
        <f>IF(ISNUMBER(FIND(GPA!$B$6,B191:B439)),MAX(A$1:$A190)+1,0)</f>
        <v>190</v>
      </c>
      <c r="B191" t="s">
        <v>192</v>
      </c>
      <c r="D191" t="str">
        <f>IFERROR(VLOOKUP(ROWS($D$2:D191),$A$2:$B$250,2,0),"")</f>
        <v>RS - Serbia</v>
      </c>
    </row>
    <row r="192" spans="1:4">
      <c r="A192">
        <f>IF(ISNUMBER(FIND(GPA!$B$6,B192:B440)),MAX(A$1:$A191)+1,0)</f>
        <v>191</v>
      </c>
      <c r="B192" t="s">
        <v>193</v>
      </c>
      <c r="D192" t="str">
        <f>IFERROR(VLOOKUP(ROWS($D$2:D192),$A$2:$B$250,2,0),"")</f>
        <v>RU - Russian Federation</v>
      </c>
    </row>
    <row r="193" spans="1:4">
      <c r="A193">
        <f>IF(ISNUMBER(FIND(GPA!$B$6,B193:B441)),MAX(A$1:$A192)+1,0)</f>
        <v>192</v>
      </c>
      <c r="B193" t="s">
        <v>194</v>
      </c>
      <c r="D193" t="str">
        <f>IFERROR(VLOOKUP(ROWS($D$2:D193),$A$2:$B$250,2,0),"")</f>
        <v>RW - Rwanda</v>
      </c>
    </row>
    <row r="194" spans="1:4">
      <c r="A194">
        <f>IF(ISNUMBER(FIND(GPA!$B$6,B194:B442)),MAX(A$1:$A193)+1,0)</f>
        <v>193</v>
      </c>
      <c r="B194" t="s">
        <v>195</v>
      </c>
      <c r="D194" t="str">
        <f>IFERROR(VLOOKUP(ROWS($D$2:D194),$A$2:$B$250,2,0),"")</f>
        <v>SA - Saudi Arabia</v>
      </c>
    </row>
    <row r="195" spans="1:4">
      <c r="A195">
        <f>IF(ISNUMBER(FIND(GPA!$B$6,B195:B443)),MAX(A$1:$A194)+1,0)</f>
        <v>194</v>
      </c>
      <c r="B195" t="s">
        <v>196</v>
      </c>
      <c r="D195" t="str">
        <f>IFERROR(VLOOKUP(ROWS($D$2:D195),$A$2:$B$250,2,0),"")</f>
        <v>SB - Solomon Islands</v>
      </c>
    </row>
    <row r="196" spans="1:4">
      <c r="A196">
        <f>IF(ISNUMBER(FIND(GPA!$B$6,B196:B444)),MAX(A$1:$A195)+1,0)</f>
        <v>195</v>
      </c>
      <c r="B196" t="s">
        <v>197</v>
      </c>
      <c r="D196" t="str">
        <f>IFERROR(VLOOKUP(ROWS($D$2:D196),$A$2:$B$250,2,0),"")</f>
        <v>SC - Seychelles</v>
      </c>
    </row>
    <row r="197" spans="1:4">
      <c r="A197">
        <f>IF(ISNUMBER(FIND(GPA!$B$6,B197:B445)),MAX(A$1:$A196)+1,0)</f>
        <v>196</v>
      </c>
      <c r="B197" t="s">
        <v>198</v>
      </c>
      <c r="D197" t="str">
        <f>IFERROR(VLOOKUP(ROWS($D$2:D197),$A$2:$B$250,2,0),"")</f>
        <v>SD - Sudan</v>
      </c>
    </row>
    <row r="198" spans="1:4">
      <c r="A198">
        <f>IF(ISNUMBER(FIND(GPA!$B$6,B198:B446)),MAX(A$1:$A197)+1,0)</f>
        <v>197</v>
      </c>
      <c r="B198" t="s">
        <v>199</v>
      </c>
      <c r="D198" t="str">
        <f>IFERROR(VLOOKUP(ROWS($D$2:D198),$A$2:$B$250,2,0),"")</f>
        <v>SE - Sweden</v>
      </c>
    </row>
    <row r="199" spans="1:4">
      <c r="A199">
        <f>IF(ISNUMBER(FIND(GPA!$B$6,B199:B447)),MAX(A$1:$A198)+1,0)</f>
        <v>198</v>
      </c>
      <c r="B199" t="s">
        <v>200</v>
      </c>
      <c r="D199" t="str">
        <f>IFERROR(VLOOKUP(ROWS($D$2:D199),$A$2:$B$250,2,0),"")</f>
        <v>SG - Singapore</v>
      </c>
    </row>
    <row r="200" spans="1:4">
      <c r="A200">
        <f>IF(ISNUMBER(FIND(GPA!$B$6,B200:B448)),MAX(A$1:$A199)+1,0)</f>
        <v>199</v>
      </c>
      <c r="B200" t="s">
        <v>201</v>
      </c>
      <c r="D200" t="str">
        <f>IFERROR(VLOOKUP(ROWS($D$2:D200),$A$2:$B$250,2,0),"")</f>
        <v>SH - Saint Helena, Ascension and Tristan da Cunha</v>
      </c>
    </row>
    <row r="201" spans="1:4">
      <c r="A201">
        <f>IF(ISNUMBER(FIND(GPA!$B$6,B201:B449)),MAX(A$1:$A200)+1,0)</f>
        <v>200</v>
      </c>
      <c r="B201" t="s">
        <v>202</v>
      </c>
      <c r="D201" t="str">
        <f>IFERROR(VLOOKUP(ROWS($D$2:D201),$A$2:$B$250,2,0),"")</f>
        <v>SI - Slovenia</v>
      </c>
    </row>
    <row r="202" spans="1:4">
      <c r="A202">
        <f>IF(ISNUMBER(FIND(GPA!$B$6,B202:B450)),MAX(A$1:$A201)+1,0)</f>
        <v>201</v>
      </c>
      <c r="B202" t="s">
        <v>203</v>
      </c>
      <c r="D202" t="str">
        <f>IFERROR(VLOOKUP(ROWS($D$2:D202),$A$2:$B$250,2,0),"")</f>
        <v>SJ - Svalbard and Jan Mayen</v>
      </c>
    </row>
    <row r="203" spans="1:4">
      <c r="A203">
        <f>IF(ISNUMBER(FIND(GPA!$B$6,B203:B451)),MAX(A$1:$A202)+1,0)</f>
        <v>202</v>
      </c>
      <c r="B203" t="s">
        <v>204</v>
      </c>
      <c r="D203" t="str">
        <f>IFERROR(VLOOKUP(ROWS($D$2:D203),$A$2:$B$250,2,0),"")</f>
        <v>SK - Slovakia</v>
      </c>
    </row>
    <row r="204" spans="1:4">
      <c r="A204">
        <f>IF(ISNUMBER(FIND(GPA!$B$6,B204:B452)),MAX(A$1:$A203)+1,0)</f>
        <v>203</v>
      </c>
      <c r="B204" t="s">
        <v>205</v>
      </c>
      <c r="D204" t="str">
        <f>IFERROR(VLOOKUP(ROWS($D$2:D204),$A$2:$B$250,2,0),"")</f>
        <v>SL - Sierra Leone</v>
      </c>
    </row>
    <row r="205" spans="1:4">
      <c r="A205">
        <f>IF(ISNUMBER(FIND(GPA!$B$6,B205:B453)),MAX(A$1:$A204)+1,0)</f>
        <v>204</v>
      </c>
      <c r="B205" t="s">
        <v>206</v>
      </c>
      <c r="D205" t="str">
        <f>IFERROR(VLOOKUP(ROWS($D$2:D205),$A$2:$B$250,2,0),"")</f>
        <v>SM - San Marino</v>
      </c>
    </row>
    <row r="206" spans="1:4">
      <c r="A206">
        <f>IF(ISNUMBER(FIND(GPA!$B$6,B206:B454)),MAX(A$1:$A205)+1,0)</f>
        <v>205</v>
      </c>
      <c r="B206" t="s">
        <v>207</v>
      </c>
      <c r="D206" t="str">
        <f>IFERROR(VLOOKUP(ROWS($D$2:D206),$A$2:$B$250,2,0),"")</f>
        <v>SN - Senegal</v>
      </c>
    </row>
    <row r="207" spans="1:4">
      <c r="A207">
        <f>IF(ISNUMBER(FIND(GPA!$B$6,B207:B455)),MAX(A$1:$A206)+1,0)</f>
        <v>206</v>
      </c>
      <c r="B207" t="s">
        <v>208</v>
      </c>
      <c r="D207" t="str">
        <f>IFERROR(VLOOKUP(ROWS($D$2:D207),$A$2:$B$250,2,0),"")</f>
        <v>SO - Somalia</v>
      </c>
    </row>
    <row r="208" spans="1:4">
      <c r="A208">
        <f>IF(ISNUMBER(FIND(GPA!$B$6,B208:B456)),MAX(A$1:$A207)+1,0)</f>
        <v>207</v>
      </c>
      <c r="B208" t="s">
        <v>209</v>
      </c>
      <c r="D208" t="str">
        <f>IFERROR(VLOOKUP(ROWS($D$2:D208),$A$2:$B$250,2,0),"")</f>
        <v>SR - Suriname</v>
      </c>
    </row>
    <row r="209" spans="1:4">
      <c r="A209">
        <f>IF(ISNUMBER(FIND(GPA!$B$6,B209:B457)),MAX(A$1:$A208)+1,0)</f>
        <v>208</v>
      </c>
      <c r="B209" t="s">
        <v>210</v>
      </c>
      <c r="D209" t="str">
        <f>IFERROR(VLOOKUP(ROWS($D$2:D209),$A$2:$B$250,2,0),"")</f>
        <v>SS - South Sudan</v>
      </c>
    </row>
    <row r="210" spans="1:4">
      <c r="A210">
        <f>IF(ISNUMBER(FIND(GPA!$B$6,B210:B458)),MAX(A$1:$A209)+1,0)</f>
        <v>209</v>
      </c>
      <c r="B210" t="s">
        <v>211</v>
      </c>
      <c r="D210" t="str">
        <f>IFERROR(VLOOKUP(ROWS($D$2:D210),$A$2:$B$250,2,0),"")</f>
        <v>ST - Sao Tome and Principe</v>
      </c>
    </row>
    <row r="211" spans="1:4">
      <c r="A211">
        <f>IF(ISNUMBER(FIND(GPA!$B$6,B211:B459)),MAX(A$1:$A210)+1,0)</f>
        <v>210</v>
      </c>
      <c r="B211" t="s">
        <v>212</v>
      </c>
      <c r="D211" t="str">
        <f>IFERROR(VLOOKUP(ROWS($D$2:D211),$A$2:$B$250,2,0),"")</f>
        <v>SV - El Salvador</v>
      </c>
    </row>
    <row r="212" spans="1:4">
      <c r="A212">
        <f>IF(ISNUMBER(FIND(GPA!$B$6,B212:B460)),MAX(A$1:$A211)+1,0)</f>
        <v>211</v>
      </c>
      <c r="B212" t="s">
        <v>213</v>
      </c>
      <c r="D212" t="str">
        <f>IFERROR(VLOOKUP(ROWS($D$2:D212),$A$2:$B$250,2,0),"")</f>
        <v>SX - Sint Maarten (Dutch part)</v>
      </c>
    </row>
    <row r="213" spans="1:4">
      <c r="A213">
        <f>IF(ISNUMBER(FIND(GPA!$B$6,B213:B461)),MAX(A$1:$A212)+1,0)</f>
        <v>212</v>
      </c>
      <c r="B213" t="s">
        <v>214</v>
      </c>
      <c r="D213" t="str">
        <f>IFERROR(VLOOKUP(ROWS($D$2:D213),$A$2:$B$250,2,0),"")</f>
        <v>SY - Syrian Arab Republic</v>
      </c>
    </row>
    <row r="214" spans="1:4">
      <c r="A214">
        <f>IF(ISNUMBER(FIND(GPA!$B$6,B214:B462)),MAX(A$1:$A213)+1,0)</f>
        <v>213</v>
      </c>
      <c r="B214" t="s">
        <v>215</v>
      </c>
      <c r="D214" t="str">
        <f>IFERROR(VLOOKUP(ROWS($D$2:D214),$A$2:$B$250,2,0),"")</f>
        <v>SZ - Eswatini</v>
      </c>
    </row>
    <row r="215" spans="1:4">
      <c r="A215">
        <f>IF(ISNUMBER(FIND(GPA!$B$6,B215:B463)),MAX(A$1:$A214)+1,0)</f>
        <v>214</v>
      </c>
      <c r="B215" t="s">
        <v>216</v>
      </c>
      <c r="D215" t="str">
        <f>IFERROR(VLOOKUP(ROWS($D$2:D215),$A$2:$B$250,2,0),"")</f>
        <v>TC - Turks and Caicos Islands</v>
      </c>
    </row>
    <row r="216" spans="1:4">
      <c r="A216">
        <f>IF(ISNUMBER(FIND(GPA!$B$6,B216:B464)),MAX(A$1:$A215)+1,0)</f>
        <v>215</v>
      </c>
      <c r="B216" t="s">
        <v>217</v>
      </c>
      <c r="D216" t="str">
        <f>IFERROR(VLOOKUP(ROWS($D$2:D216),$A$2:$B$250,2,0),"")</f>
        <v>TD - Chad</v>
      </c>
    </row>
    <row r="217" spans="1:4">
      <c r="A217">
        <f>IF(ISNUMBER(FIND(GPA!$B$6,B217:B465)),MAX(A$1:$A216)+1,0)</f>
        <v>216</v>
      </c>
      <c r="B217" t="s">
        <v>218</v>
      </c>
      <c r="D217" t="str">
        <f>IFERROR(VLOOKUP(ROWS($D$2:D217),$A$2:$B$250,2,0),"")</f>
        <v>TF - French Southern Territories</v>
      </c>
    </row>
    <row r="218" spans="1:4">
      <c r="A218">
        <f>IF(ISNUMBER(FIND(GPA!$B$6,B218:B466)),MAX(A$1:$A217)+1,0)</f>
        <v>217</v>
      </c>
      <c r="B218" t="s">
        <v>219</v>
      </c>
      <c r="D218" t="str">
        <f>IFERROR(VLOOKUP(ROWS($D$2:D218),$A$2:$B$250,2,0),"")</f>
        <v>TG - Togo</v>
      </c>
    </row>
    <row r="219" spans="1:4">
      <c r="A219">
        <f>IF(ISNUMBER(FIND(GPA!$B$6,B219:B467)),MAX(A$1:$A218)+1,0)</f>
        <v>218</v>
      </c>
      <c r="B219" t="s">
        <v>220</v>
      </c>
      <c r="D219" t="str">
        <f>IFERROR(VLOOKUP(ROWS($D$2:D219),$A$2:$B$250,2,0),"")</f>
        <v>TH - Thailand</v>
      </c>
    </row>
    <row r="220" spans="1:4">
      <c r="A220">
        <f>IF(ISNUMBER(FIND(GPA!$B$6,B220:B468)),MAX(A$1:$A219)+1,0)</f>
        <v>219</v>
      </c>
      <c r="B220" t="s">
        <v>221</v>
      </c>
      <c r="D220" t="str">
        <f>IFERROR(VLOOKUP(ROWS($D$2:D220),$A$2:$B$250,2,0),"")</f>
        <v>TJ - Tajikistan</v>
      </c>
    </row>
    <row r="221" spans="1:4">
      <c r="A221">
        <f>IF(ISNUMBER(FIND(GPA!$B$6,B221:B469)),MAX(A$1:$A220)+1,0)</f>
        <v>220</v>
      </c>
      <c r="B221" t="s">
        <v>222</v>
      </c>
      <c r="D221" t="str">
        <f>IFERROR(VLOOKUP(ROWS($D$2:D221),$A$2:$B$250,2,0),"")</f>
        <v>TK - Tokelau</v>
      </c>
    </row>
    <row r="222" spans="1:4">
      <c r="A222">
        <f>IF(ISNUMBER(FIND(GPA!$B$6,B222:B470)),MAX(A$1:$A221)+1,0)</f>
        <v>221</v>
      </c>
      <c r="B222" t="s">
        <v>223</v>
      </c>
      <c r="D222" t="str">
        <f>IFERROR(VLOOKUP(ROWS($D$2:D222),$A$2:$B$250,2,0),"")</f>
        <v>TL - Timor-Leste</v>
      </c>
    </row>
    <row r="223" spans="1:4">
      <c r="A223">
        <f>IF(ISNUMBER(FIND(GPA!$B$6,B223:B471)),MAX(A$1:$A222)+1,0)</f>
        <v>222</v>
      </c>
      <c r="B223" t="s">
        <v>224</v>
      </c>
      <c r="D223" t="str">
        <f>IFERROR(VLOOKUP(ROWS($D$2:D223),$A$2:$B$250,2,0),"")</f>
        <v>TM - Turkmenistan</v>
      </c>
    </row>
    <row r="224" spans="1:4">
      <c r="A224">
        <f>IF(ISNUMBER(FIND(GPA!$B$6,B224:B472)),MAX(A$1:$A223)+1,0)</f>
        <v>223</v>
      </c>
      <c r="B224" t="s">
        <v>225</v>
      </c>
      <c r="D224" t="str">
        <f>IFERROR(VLOOKUP(ROWS($D$2:D224),$A$2:$B$250,2,0),"")</f>
        <v>TN - Tunisia</v>
      </c>
    </row>
    <row r="225" spans="1:4">
      <c r="A225">
        <f>IF(ISNUMBER(FIND(GPA!$B$6,B225:B473)),MAX(A$1:$A224)+1,0)</f>
        <v>224</v>
      </c>
      <c r="B225" t="s">
        <v>226</v>
      </c>
      <c r="D225" t="str">
        <f>IFERROR(VLOOKUP(ROWS($D$2:D225),$A$2:$B$250,2,0),"")</f>
        <v>TO - Tonga</v>
      </c>
    </row>
    <row r="226" spans="1:4">
      <c r="A226">
        <f>IF(ISNUMBER(FIND(GPA!$B$6,B226:B474)),MAX(A$1:$A225)+1,0)</f>
        <v>225</v>
      </c>
      <c r="B226" t="s">
        <v>227</v>
      </c>
      <c r="D226" t="str">
        <f>IFERROR(VLOOKUP(ROWS($D$2:D226),$A$2:$B$250,2,0),"")</f>
        <v>TR - Turkey</v>
      </c>
    </row>
    <row r="227" spans="1:4">
      <c r="A227">
        <f>IF(ISNUMBER(FIND(GPA!$B$6,B227:B475)),MAX(A$1:$A226)+1,0)</f>
        <v>226</v>
      </c>
      <c r="B227" t="s">
        <v>228</v>
      </c>
      <c r="D227" t="str">
        <f>IFERROR(VLOOKUP(ROWS($D$2:D227),$A$2:$B$250,2,0),"")</f>
        <v>TT - Trinidad and Tobago</v>
      </c>
    </row>
    <row r="228" spans="1:4">
      <c r="A228">
        <f>IF(ISNUMBER(FIND(GPA!$B$6,B228:B476)),MAX(A$1:$A227)+1,0)</f>
        <v>227</v>
      </c>
      <c r="B228" t="s">
        <v>229</v>
      </c>
      <c r="D228" t="str">
        <f>IFERROR(VLOOKUP(ROWS($D$2:D228),$A$2:$B$250,2,0),"")</f>
        <v>TV - Tuvalu</v>
      </c>
    </row>
    <row r="229" spans="1:4">
      <c r="A229">
        <f>IF(ISNUMBER(FIND(GPA!$B$6,B229:B477)),MAX(A$1:$A228)+1,0)</f>
        <v>228</v>
      </c>
      <c r="B229" t="s">
        <v>230</v>
      </c>
      <c r="D229" t="str">
        <f>IFERROR(VLOOKUP(ROWS($D$2:D229),$A$2:$B$250,2,0),"")</f>
        <v>TW - Taiwan, Province of China</v>
      </c>
    </row>
    <row r="230" spans="1:4">
      <c r="A230">
        <f>IF(ISNUMBER(FIND(GPA!$B$6,B230:B478)),MAX(A$1:$A229)+1,0)</f>
        <v>229</v>
      </c>
      <c r="B230" t="s">
        <v>231</v>
      </c>
      <c r="D230" t="str">
        <f>IFERROR(VLOOKUP(ROWS($D$2:D230),$A$2:$B$250,2,0),"")</f>
        <v>TZ - Tanzania, United Republic of</v>
      </c>
    </row>
    <row r="231" spans="1:4">
      <c r="A231">
        <f>IF(ISNUMBER(FIND(GPA!$B$6,B231:B479)),MAX(A$1:$A230)+1,0)</f>
        <v>230</v>
      </c>
      <c r="B231" t="s">
        <v>232</v>
      </c>
      <c r="D231" t="str">
        <f>IFERROR(VLOOKUP(ROWS($D$2:D231),$A$2:$B$250,2,0),"")</f>
        <v>UA - Ukraine</v>
      </c>
    </row>
    <row r="232" spans="1:4">
      <c r="A232">
        <f>IF(ISNUMBER(FIND(GPA!$B$6,B232:B480)),MAX(A$1:$A231)+1,0)</f>
        <v>231</v>
      </c>
      <c r="B232" t="s">
        <v>233</v>
      </c>
      <c r="D232" t="str">
        <f>IFERROR(VLOOKUP(ROWS($D$2:D232),$A$2:$B$250,2,0),"")</f>
        <v>UG - Uganda</v>
      </c>
    </row>
    <row r="233" spans="1:4">
      <c r="A233">
        <f>IF(ISNUMBER(FIND(GPA!$B$6,B233:B481)),MAX(A$1:$A232)+1,0)</f>
        <v>232</v>
      </c>
      <c r="B233" t="s">
        <v>234</v>
      </c>
      <c r="D233" t="str">
        <f>IFERROR(VLOOKUP(ROWS($D$2:D233),$A$2:$B$250,2,0),"")</f>
        <v>UM - United States Minor Outlying Islands</v>
      </c>
    </row>
    <row r="234" spans="1:4">
      <c r="A234">
        <f>IF(ISNUMBER(FIND(GPA!$B$6,B234:B482)),MAX(A$1:$A233)+1,0)</f>
        <v>233</v>
      </c>
      <c r="B234" t="s">
        <v>235</v>
      </c>
      <c r="D234" t="str">
        <f>IFERROR(VLOOKUP(ROWS($D$2:D234),$A$2:$B$250,2,0),"")</f>
        <v>US - United States of America</v>
      </c>
    </row>
    <row r="235" spans="1:4">
      <c r="A235">
        <f>IF(ISNUMBER(FIND(GPA!$B$6,B235:B483)),MAX(A$1:$A234)+1,0)</f>
        <v>234</v>
      </c>
      <c r="B235" t="s">
        <v>236</v>
      </c>
      <c r="D235" t="str">
        <f>IFERROR(VLOOKUP(ROWS($D$2:D235),$A$2:$B$250,2,0),"")</f>
        <v>UY - Uruguay</v>
      </c>
    </row>
    <row r="236" spans="1:4">
      <c r="A236">
        <f>IF(ISNUMBER(FIND(GPA!$B$6,B236:B484)),MAX(A$1:$A235)+1,0)</f>
        <v>235</v>
      </c>
      <c r="B236" t="s">
        <v>237</v>
      </c>
      <c r="D236" t="str">
        <f>IFERROR(VLOOKUP(ROWS($D$2:D236),$A$2:$B$250,2,0),"")</f>
        <v>UZ - Uzbekistan</v>
      </c>
    </row>
    <row r="237" spans="1:4">
      <c r="A237">
        <f>IF(ISNUMBER(FIND(GPA!$B$6,B237:B485)),MAX(A$1:$A236)+1,0)</f>
        <v>236</v>
      </c>
      <c r="B237" t="s">
        <v>238</v>
      </c>
      <c r="D237" t="str">
        <f>IFERROR(VLOOKUP(ROWS($D$2:D237),$A$2:$B$250,2,0),"")</f>
        <v>VA - Holy See</v>
      </c>
    </row>
    <row r="238" spans="1:4">
      <c r="A238">
        <f>IF(ISNUMBER(FIND(GPA!$B$6,B238:B486)),MAX(A$1:$A237)+1,0)</f>
        <v>237</v>
      </c>
      <c r="B238" t="s">
        <v>239</v>
      </c>
      <c r="D238" t="str">
        <f>IFERROR(VLOOKUP(ROWS($D$2:D238),$A$2:$B$250,2,0),"")</f>
        <v>VC - Saint Vincent and the Grenadines</v>
      </c>
    </row>
    <row r="239" spans="1:4">
      <c r="A239">
        <f>IF(ISNUMBER(FIND(GPA!$B$6,B239:B487)),MAX(A$1:$A238)+1,0)</f>
        <v>238</v>
      </c>
      <c r="B239" t="s">
        <v>240</v>
      </c>
      <c r="D239" t="str">
        <f>IFERROR(VLOOKUP(ROWS($D$2:D239),$A$2:$B$250,2,0),"")</f>
        <v>VE - Venezuela (Bolivarian Republic of)</v>
      </c>
    </row>
    <row r="240" spans="1:4">
      <c r="A240">
        <f>IF(ISNUMBER(FIND(GPA!$B$6,B240:B488)),MAX(A$1:$A239)+1,0)</f>
        <v>239</v>
      </c>
      <c r="B240" t="s">
        <v>241</v>
      </c>
      <c r="D240" t="str">
        <f>IFERROR(VLOOKUP(ROWS($D$2:D240),$A$2:$B$250,2,0),"")</f>
        <v>VG - Virgin Islands (British)</v>
      </c>
    </row>
    <row r="241" spans="1:4">
      <c r="A241">
        <f>IF(ISNUMBER(FIND(GPA!$B$6,B241:B489)),MAX(A$1:$A240)+1,0)</f>
        <v>240</v>
      </c>
      <c r="B241" t="s">
        <v>242</v>
      </c>
      <c r="D241" t="str">
        <f>IFERROR(VLOOKUP(ROWS($D$2:D241),$A$2:$B$250,2,0),"")</f>
        <v>VI - Virgin Islands (U.S.)</v>
      </c>
    </row>
    <row r="242" spans="1:4">
      <c r="A242">
        <f>IF(ISNUMBER(FIND(GPA!$B$6,B242:B490)),MAX(A$1:$A241)+1,0)</f>
        <v>241</v>
      </c>
      <c r="B242" t="s">
        <v>243</v>
      </c>
      <c r="D242" t="str">
        <f>IFERROR(VLOOKUP(ROWS($D$2:D242),$A$2:$B$250,2,0),"")</f>
        <v>VN - Viet Nam</v>
      </c>
    </row>
    <row r="243" spans="1:4">
      <c r="A243">
        <f>IF(ISNUMBER(FIND(GPA!$B$6,B243:B491)),MAX(A$1:$A242)+1,0)</f>
        <v>242</v>
      </c>
      <c r="B243" t="s">
        <v>244</v>
      </c>
      <c r="D243" t="str">
        <f>IFERROR(VLOOKUP(ROWS($D$2:D243),$A$2:$B$250,2,0),"")</f>
        <v>VU - Vanuatu</v>
      </c>
    </row>
    <row r="244" spans="1:4">
      <c r="A244">
        <f>IF(ISNUMBER(FIND(GPA!$B$6,B244:B492)),MAX(A$1:$A243)+1,0)</f>
        <v>243</v>
      </c>
      <c r="B244" t="s">
        <v>245</v>
      </c>
      <c r="D244" t="str">
        <f>IFERROR(VLOOKUP(ROWS($D$2:D244),$A$2:$B$250,2,0),"")</f>
        <v>WF - Wallis and Futuna</v>
      </c>
    </row>
    <row r="245" spans="1:4">
      <c r="A245">
        <f>IF(ISNUMBER(FIND(GPA!$B$6,B245:B493)),MAX(A$1:$A244)+1,0)</f>
        <v>244</v>
      </c>
      <c r="B245" t="s">
        <v>246</v>
      </c>
      <c r="D245" t="str">
        <f>IFERROR(VLOOKUP(ROWS($D$2:D245),$A$2:$B$250,2,0),"")</f>
        <v>WS - Samoa</v>
      </c>
    </row>
    <row r="246" spans="1:4">
      <c r="A246">
        <f>IF(ISNUMBER(FIND(GPA!$B$6,B246:B494)),MAX(A$1:$A245)+1,0)</f>
        <v>245</v>
      </c>
      <c r="B246" t="s">
        <v>247</v>
      </c>
      <c r="D246" t="str">
        <f>IFERROR(VLOOKUP(ROWS($D$2:D246),$A$2:$B$250,2,0),"")</f>
        <v>YE - Yemen</v>
      </c>
    </row>
    <row r="247" spans="1:4">
      <c r="A247">
        <f>IF(ISNUMBER(FIND(GPA!$B$6,B247:B495)),MAX(A$1:$A246)+1,0)</f>
        <v>246</v>
      </c>
      <c r="B247" t="s">
        <v>248</v>
      </c>
      <c r="D247" t="str">
        <f>IFERROR(VLOOKUP(ROWS($D$2:D247),$A$2:$B$250,2,0),"")</f>
        <v>YT - Mayotte</v>
      </c>
    </row>
    <row r="248" spans="1:4">
      <c r="A248">
        <f>IF(ISNUMBER(FIND(GPA!$B$6,B248:B496)),MAX(A$1:$A247)+1,0)</f>
        <v>247</v>
      </c>
      <c r="B248" t="s">
        <v>249</v>
      </c>
      <c r="D248" t="str">
        <f>IFERROR(VLOOKUP(ROWS($D$2:D248),$A$2:$B$250,2,0),"")</f>
        <v>ZA - South Africa</v>
      </c>
    </row>
    <row r="249" spans="1:4">
      <c r="A249">
        <f>IF(ISNUMBER(FIND(GPA!$B$6,B249:B497)),MAX(A$1:$A248)+1,0)</f>
        <v>248</v>
      </c>
      <c r="B249" t="s">
        <v>250</v>
      </c>
      <c r="D249" t="str">
        <f>IFERROR(VLOOKUP(ROWS($D$2:D249),$A$2:$B$250,2,0),"")</f>
        <v>ZM - Zambia</v>
      </c>
    </row>
    <row r="250" spans="1:4">
      <c r="A250">
        <f>IF(ISNUMBER(FIND(GPA!$B$6,B250:B498)),MAX(A$1:$A249)+1,0)</f>
        <v>249</v>
      </c>
      <c r="B250" t="s">
        <v>251</v>
      </c>
      <c r="D250" t="str">
        <f>IFERROR(VLOOKUP(ROWS($D$2:D250),$A$2:$B$250,2,0),"")</f>
        <v>ZW - Zimbabwe</v>
      </c>
    </row>
  </sheetData>
  <sheetProtection algorithmName="SHA-512" hashValue="Pf2IowinlZYhiJanPoA8oE5vmd5Ev7NCC7AU4zC8IttBg/852OFzpyf0ct1K+RedogZ8ogBLHjNLSMgeuudIYg==" saltValue="Fb69RWF16EugmO9e4MzFWg==" spinCount="100000" sheet="1" objects="1" scenarios="1" selectLockedCells="1" selectUnlockedCell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F008A37B9A46D8439DCE0797BA9683EC" ma:contentTypeVersion="6" ma:contentTypeDescription="Opret et nyt dokument." ma:contentTypeScope="" ma:versionID="7e1c99d3efbab6d8d0e47b51d5cb4f33">
  <xsd:schema xmlns:xsd="http://www.w3.org/2001/XMLSchema" xmlns:xs="http://www.w3.org/2001/XMLSchema" xmlns:p="http://schemas.microsoft.com/office/2006/metadata/properties" xmlns:ns3="91a4a8a3-c6e3-43b0-bba7-c5604d175d63" targetNamespace="http://schemas.microsoft.com/office/2006/metadata/properties" ma:root="true" ma:fieldsID="7a3bb2749190de9f32bca6dcccfe973b" ns3:_="">
    <xsd:import namespace="91a4a8a3-c6e3-43b0-bba7-c5604d175d63"/>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1a4a8a3-c6e3-43b0-bba7-c5604d175d6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CD04C80-5507-48EC-B2FD-3F900E884117}">
  <ds:schemaRefs>
    <ds:schemaRef ds:uri="http://schemas.microsoft.com/office/2006/metadata/properties"/>
    <ds:schemaRef ds:uri="91a4a8a3-c6e3-43b0-bba7-c5604d175d6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www.w3.org/XML/1998/namespace"/>
    <ds:schemaRef ds:uri="http://purl.org/dc/dcmitype/"/>
  </ds:schemaRefs>
</ds:datastoreItem>
</file>

<file path=customXml/itemProps2.xml><?xml version="1.0" encoding="utf-8"?>
<ds:datastoreItem xmlns:ds="http://schemas.openxmlformats.org/officeDocument/2006/customXml" ds:itemID="{E8092FF4-76E5-4424-A7A7-B71C0017CF19}">
  <ds:schemaRefs>
    <ds:schemaRef ds:uri="http://schemas.microsoft.com/sharepoint/v3/contenttype/forms"/>
  </ds:schemaRefs>
</ds:datastoreItem>
</file>

<file path=customXml/itemProps3.xml><?xml version="1.0" encoding="utf-8"?>
<ds:datastoreItem xmlns:ds="http://schemas.openxmlformats.org/officeDocument/2006/customXml" ds:itemID="{151BBDB3-0807-45D1-9365-5F1B64C5E8B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1a4a8a3-c6e3-43b0-bba7-c5604d175d6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GPA</vt:lpstr>
      <vt:lpstr>SOP</vt:lpstr>
      <vt:lpstr>Pre-mapping</vt:lpstr>
      <vt:lpstr>English</vt:lpstr>
      <vt:lpstr>Countries</vt:lpstr>
    </vt:vector>
  </TitlesOfParts>
  <Company>DTU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Kasper Dam Schultz</dc:creator>
  <cp:lastModifiedBy>Laura Vidal Maset</cp:lastModifiedBy>
  <cp:lastPrinted>2019-07-02T13:34:35Z</cp:lastPrinted>
  <dcterms:created xsi:type="dcterms:W3CDTF">2015-12-03T12:08:42Z</dcterms:created>
  <dcterms:modified xsi:type="dcterms:W3CDTF">2023-08-06T17:00:48Z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0x010100F008A37B9A46D8439DCE0797BA9683EC</vt:lpwstr>
  </property>
</Properties>
</file>